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E17" i="4"/>
  <c r="W61" i="5"/>
  <c r="G17" i="4" s="1"/>
  <c r="N61" i="5"/>
  <c r="N63" i="5" s="1"/>
  <c r="F18" i="4" s="1"/>
  <c r="L61" i="5"/>
  <c r="L63" i="5" s="1"/>
  <c r="E18" i="4" s="1"/>
  <c r="J60" i="5"/>
  <c r="H60" i="5"/>
  <c r="J59" i="5"/>
  <c r="H59" i="5"/>
  <c r="J58" i="5"/>
  <c r="I58" i="5"/>
  <c r="I61" i="5"/>
  <c r="C17" i="4"/>
  <c r="J57" i="5"/>
  <c r="H57" i="5"/>
  <c r="J56" i="5"/>
  <c r="H56" i="5"/>
  <c r="J55" i="5"/>
  <c r="H55" i="5"/>
  <c r="J54" i="5"/>
  <c r="H54" i="5"/>
  <c r="J53" i="5"/>
  <c r="H53" i="5"/>
  <c r="J52" i="5"/>
  <c r="H52" i="5"/>
  <c r="H61" i="5" s="1"/>
  <c r="G14" i="4"/>
  <c r="W46" i="5"/>
  <c r="N46" i="5"/>
  <c r="F14" i="4"/>
  <c r="J45" i="5"/>
  <c r="H45" i="5"/>
  <c r="J44" i="5"/>
  <c r="H44" i="5"/>
  <c r="L43" i="5"/>
  <c r="J43" i="5"/>
  <c r="H43" i="5"/>
  <c r="J42" i="5"/>
  <c r="H42" i="5"/>
  <c r="J41" i="5"/>
  <c r="H41" i="5"/>
  <c r="J40" i="5"/>
  <c r="H40" i="5"/>
  <c r="J39" i="5"/>
  <c r="H39" i="5"/>
  <c r="J38" i="5"/>
  <c r="H38" i="5"/>
  <c r="J37" i="5"/>
  <c r="H37" i="5"/>
  <c r="L36" i="5"/>
  <c r="J36" i="5"/>
  <c r="H36" i="5"/>
  <c r="L35" i="5"/>
  <c r="J35" i="5"/>
  <c r="I35" i="5"/>
  <c r="I46" i="5" s="1"/>
  <c r="L34" i="5"/>
  <c r="L46" i="5" s="1"/>
  <c r="E14" i="4" s="1"/>
  <c r="J34" i="5"/>
  <c r="J46" i="5" s="1"/>
  <c r="H34" i="5"/>
  <c r="H46" i="5" s="1"/>
  <c r="B14" i="4" s="1"/>
  <c r="W31" i="5"/>
  <c r="G13" i="4"/>
  <c r="N31" i="5"/>
  <c r="F13" i="4"/>
  <c r="L30" i="5"/>
  <c r="J30" i="5"/>
  <c r="I30" i="5"/>
  <c r="I31" i="5"/>
  <c r="C13" i="4"/>
  <c r="L29" i="5"/>
  <c r="J29" i="5"/>
  <c r="H29" i="5"/>
  <c r="L28" i="5"/>
  <c r="J28" i="5"/>
  <c r="H28" i="5"/>
  <c r="L27" i="5"/>
  <c r="L31" i="5" s="1"/>
  <c r="J27" i="5"/>
  <c r="H27" i="5"/>
  <c r="H31" i="5" s="1"/>
  <c r="B13" i="4" s="1"/>
  <c r="L26" i="5"/>
  <c r="J26" i="5"/>
  <c r="H26" i="5"/>
  <c r="W23" i="5"/>
  <c r="G12" i="4" s="1"/>
  <c r="L23" i="5"/>
  <c r="E12" i="4" s="1"/>
  <c r="I23" i="5"/>
  <c r="C12" i="4"/>
  <c r="J22" i="5"/>
  <c r="H22" i="5"/>
  <c r="J21" i="5"/>
  <c r="H21" i="5"/>
  <c r="J20" i="5"/>
  <c r="H20" i="5"/>
  <c r="J19" i="5"/>
  <c r="H19" i="5"/>
  <c r="J18" i="5"/>
  <c r="H18" i="5"/>
  <c r="J17" i="5"/>
  <c r="H17" i="5"/>
  <c r="N16" i="5"/>
  <c r="J16" i="5"/>
  <c r="H16" i="5"/>
  <c r="N15" i="5"/>
  <c r="N23" i="5" s="1"/>
  <c r="J15" i="5"/>
  <c r="H15" i="5"/>
  <c r="H23" i="5"/>
  <c r="B12" i="4" s="1"/>
  <c r="N14" i="5"/>
  <c r="J14" i="5"/>
  <c r="J23" i="5" s="1"/>
  <c r="H14" i="5"/>
  <c r="F1" i="3"/>
  <c r="J13" i="3"/>
  <c r="J14" i="3"/>
  <c r="F17" i="3"/>
  <c r="F18" i="3"/>
  <c r="F19" i="3"/>
  <c r="J20" i="3"/>
  <c r="F26" i="3"/>
  <c r="J26" i="3"/>
  <c r="D8" i="5"/>
  <c r="B8" i="4"/>
  <c r="J31" i="5"/>
  <c r="D13" i="4" s="1"/>
  <c r="J61" i="5"/>
  <c r="J63" i="5"/>
  <c r="D18" i="4" s="1"/>
  <c r="I63" i="5"/>
  <c r="C18" i="4"/>
  <c r="E61" i="5"/>
  <c r="D17" i="4"/>
  <c r="N48" i="5" l="1"/>
  <c r="F12" i="4"/>
  <c r="D14" i="4"/>
  <c r="E46" i="5"/>
  <c r="I48" i="5"/>
  <c r="C14" i="4"/>
  <c r="J48" i="5"/>
  <c r="E23" i="5"/>
  <c r="D12" i="4"/>
  <c r="E13" i="4"/>
  <c r="L48" i="5"/>
  <c r="H63" i="5"/>
  <c r="B18" i="4" s="1"/>
  <c r="B17" i="4"/>
  <c r="E63" i="5"/>
  <c r="E31" i="5"/>
  <c r="W63" i="5"/>
  <c r="G18" i="4" s="1"/>
  <c r="W48" i="5"/>
  <c r="F17" i="4"/>
  <c r="H48" i="5"/>
  <c r="E15" i="4" l="1"/>
  <c r="L65" i="5"/>
  <c r="E21" i="4" s="1"/>
  <c r="D16" i="3"/>
  <c r="H65" i="5"/>
  <c r="B21" i="4" s="1"/>
  <c r="B15" i="4"/>
  <c r="N65" i="5"/>
  <c r="F21" i="4" s="1"/>
  <c r="F15" i="4"/>
  <c r="G15" i="4"/>
  <c r="W65" i="5"/>
  <c r="G21" i="4" s="1"/>
  <c r="I65" i="5"/>
  <c r="C21" i="4" s="1"/>
  <c r="C15" i="4"/>
  <c r="E16" i="3"/>
  <c r="E20" i="3" s="1"/>
  <c r="J65" i="5"/>
  <c r="D15" i="4"/>
  <c r="E48" i="5"/>
  <c r="D21" i="4" l="1"/>
  <c r="E65" i="5"/>
  <c r="F16" i="3"/>
  <c r="F20" i="3" s="1"/>
  <c r="J28" i="3" s="1"/>
  <c r="D20" i="3"/>
  <c r="I29" i="3" l="1"/>
  <c r="J29" i="3" s="1"/>
  <c r="J31" i="3" s="1"/>
  <c r="F13" i="3" l="1"/>
  <c r="F14" i="3"/>
  <c r="J12" i="3"/>
  <c r="F12" i="3"/>
</calcChain>
</file>

<file path=xl/sharedStrings.xml><?xml version="1.0" encoding="utf-8"?>
<sst xmlns="http://schemas.openxmlformats.org/spreadsheetml/2006/main" count="557" uniqueCount="234">
  <si>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</si>
  <si>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</si>
  <si>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</si>
  <si>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</si>
  <si>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</si>
  <si>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</si>
  <si>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</si>
  <si>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</si>
  <si>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</si>
  <si>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</si>
  <si>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</si>
  <si>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</si>
  <si>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</si>
  <si>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</si>
  <si>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</si>
  <si>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</si>
  <si>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</si>
  <si>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</si>
  <si>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</si>
  <si>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</si>
  <si>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</si>
  <si>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</si>
  <si>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</si>
  <si>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</si>
  <si>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</si>
  <si>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</si>
  <si>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</si>
  <si>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</si>
  <si>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</si>
  <si>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</si>
  <si>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</si>
  <si>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</si>
  <si>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</si>
  <si>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</si>
  <si>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</si>
  <si>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</si>
  <si>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</si>
  <si>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</si>
  <si>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</si>
  <si>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</si>
  <si>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</si>
  <si>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</si>
  <si>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</si>
  <si>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</si>
  <si>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</si>
  <si>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</si>
  <si>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</si>
  <si>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</si>
  <si>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</si>
  <si>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</si>
  <si>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</si>
  <si>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</si>
  <si>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</si>
  <si>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</si>
  <si>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</si>
  <si>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</si>
  <si>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</si>
  <si>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</si>
  <si>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</si>
  <si>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</si>
  <si>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</si>
  <si>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</si>
  <si>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</si>
  <si>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</si>
  <si>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</si>
  <si>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</si>
  <si>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</si>
  <si>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</si>
  <si>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</si>
  <si>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</si>
  <si>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</si>
  <si>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</si>
  <si>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</si>
  <si>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</si>
  <si>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</si>
  <si>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</si>
  <si>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</si>
  <si>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</si>
  <si>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</si>
  <si>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</si>
  <si>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</si>
  <si>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</si>
  <si>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</si>
  <si>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</si>
  <si>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</si>
  <si>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</si>
  <si>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</si>
  <si>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</si>
  <si>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</si>
  <si>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</si>
  <si>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</si>
  <si>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</si>
  <si>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</si>
  <si>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</si>
  <si>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</si>
  <si>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</si>
  <si>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</si>
  <si>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</si>
  <si>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</si>
  <si>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</si>
  <si>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</si>
  <si>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</si>
  <si>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</si>
  <si>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</si>
  <si>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</si>
  <si>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:6. Ulica Jána Pavla II. ( Snaha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</si>
  <si>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</si>
  <si>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</si>
  <si>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</si>
  <si>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</si>
  <si>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</si>
  <si>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</si>
  <si>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</si>
  <si>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</si>
  <si>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</si>
  <si>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</si>
  <si>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</si>
  <si>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</si>
  <si>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</si>
  <si>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</si>
  <si>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</si>
  <si>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</si>
  <si>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</si>
  <si>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</si>
  <si>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</si>
  <si>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</si>
  <si>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</si>
  <si>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221</t>
  </si>
  <si>
    <t xml:space="preserve">11310-5100   </t>
  </si>
  <si>
    <t xml:space="preserve">Úprava jestvujúceho podkladu, doplnenie, vyspravenie                                                                    </t>
  </si>
  <si>
    <t xml:space="preserve">m2      </t>
  </si>
  <si>
    <t xml:space="preserve">                    </t>
  </si>
  <si>
    <t>45.11.11</t>
  </si>
  <si>
    <t>272</t>
  </si>
  <si>
    <t xml:space="preserve">11310-6121   </t>
  </si>
  <si>
    <t xml:space="preserve">Rozobratie dlažby pre chodcov z betón. dlaždíc alebo tvárnic                                                            </t>
  </si>
  <si>
    <t xml:space="preserve">11310-7131   </t>
  </si>
  <si>
    <t xml:space="preserve">Odstránenie podkladov alebo krytov z betónu prost. hr. do 15 cm, do 200 m2                                              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</si>
  <si>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</si>
  <si>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</si>
  <si>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</si>
  <si>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</si>
  <si>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</si>
  <si>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</si>
  <si>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</si>
  <si>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</si>
  <si>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</si>
  <si>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</si>
  <si>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</si>
  <si>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</si>
  <si>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</si>
  <si>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</si>
  <si>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</si>
  <si>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>45.11.24</t>
  </si>
  <si>
    <t xml:space="preserve">1 - ZEMNE PRÁCE  spolu: </t>
  </si>
  <si>
    <t>5 - KOMUNIKÁCIE</t>
  </si>
  <si>
    <t xml:space="preserve">56421-1111   </t>
  </si>
  <si>
    <t xml:space="preserve">Podklad zo štrkopiesku hr. 4 cm                                                                                   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</si>
  <si>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</si>
  <si>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</si>
  <si>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</si>
  <si>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</si>
  <si>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hr. 15 cm          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</si>
  <si>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</si>
  <si>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</si>
  <si>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</si>
  <si>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</si>
  <si>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</si>
  <si>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</si>
  <si>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</si>
  <si>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</si>
  <si>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</si>
  <si>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</si>
  <si>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</si>
  <si>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</si>
  <si>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</si>
  <si>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</si>
  <si>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</si>
  <si>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</si>
  <si>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</si>
  <si>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</si>
  <si>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</si>
  <si>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</si>
  <si>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</si>
  <si>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</si>
  <si>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</si>
  <si>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</si>
  <si>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</si>
  <si>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</si>
  <si>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</si>
  <si>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>211</t>
  </si>
  <si>
    <t xml:space="preserve">97908-7113   </t>
  </si>
  <si>
    <t xml:space="preserve">Nakladanie vybúraných hmôt                                                                                              </t>
  </si>
  <si>
    <t xml:space="preserve">97913-1410   </t>
  </si>
  <si>
    <t xml:space="preserve">Poplatok za ulož.a znešk.stav.sute na urč.sklád. -z demol.vozoviek "O"-ost.odpad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</si>
  <si>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</si>
  <si>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</si>
  <si>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</si>
  <si>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011</t>
  </si>
  <si>
    <t xml:space="preserve">99801-1001   </t>
  </si>
  <si>
    <t xml:space="preserve">Presun hmôt  výšky do 6 m                                                                                        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</si>
  <si>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</si>
  <si>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</si>
  <si>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</si>
  <si>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</si>
  <si>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</si>
  <si>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</si>
  <si>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</si>
  <si>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99999-9901   </t>
  </si>
  <si>
    <t xml:space="preserve">Montáž + dodávka lavičiek 1,5 m, vrátane spoj. materiálu, podkladu                                                      </t>
  </si>
  <si>
    <t xml:space="preserve">ks      </t>
  </si>
  <si>
    <t>U</t>
  </si>
  <si>
    <t xml:space="preserve">  .  .  </t>
  </si>
  <si>
    <t xml:space="preserve">99999-9902   </t>
  </si>
  <si>
    <t xml:space="preserve">Montáž + dodávka tabule na cestovný poriadok                                                                          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</si>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</sst>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7" sqref="F7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233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Prehlad!H48</f>
        <v>0</v>
      </c>
      <c r="E16" s="126">
        <f>Prehlad!I48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workbookViewId="0">
      <pane ySplit="10" topLeftCell="A11" activePane="bottomLeft" state="frozen"/>
      <selection pane="bottomLeft" activeCell="A20" sqref="A20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233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Prehlad!H23</f>
        <v>0</v>
      </c>
      <c r="C12" s="6">
        <f>Prehlad!I23</f>
        <v>0</v>
      </c>
      <c r="D12" s="6">
        <f>Prehlad!J23</f>
        <v>0</v>
      </c>
      <c r="E12" s="7">
        <f>Prehlad!L23</f>
        <v>0</v>
      </c>
      <c r="F12" s="5">
        <f>Prehlad!N23</f>
        <v>26.124600000000001</v>
      </c>
      <c r="G12" s="5">
        <f>Prehlad!W23</f>
        <v>132.63399999999999</v>
      </c>
    </row>
    <row r="13" spans="1:30">
      <c r="A13" s="1" t="s">
        <v>155</v>
      </c>
      <c r="B13" s="6">
        <f>Prehlad!H31</f>
        <v>0</v>
      </c>
      <c r="C13" s="6">
        <f>Prehlad!I31</f>
        <v>0</v>
      </c>
      <c r="D13" s="6">
        <f>Prehlad!J31</f>
        <v>0</v>
      </c>
      <c r="E13" s="7">
        <f>Prehlad!L31</f>
        <v>84.176500000000004</v>
      </c>
      <c r="F13" s="5">
        <f>Prehlad!N31</f>
        <v>0</v>
      </c>
      <c r="G13" s="5">
        <f>Prehlad!W31</f>
        <v>78.900000000000006</v>
      </c>
    </row>
    <row r="14" spans="1:30">
      <c r="A14" s="1" t="s">
        <v>171</v>
      </c>
      <c r="B14" s="6">
        <f>Prehlad!H46</f>
        <v>0</v>
      </c>
      <c r="C14" s="6">
        <f>Prehlad!I46</f>
        <v>0</v>
      </c>
      <c r="D14" s="6">
        <f>Prehlad!J46</f>
        <v>0</v>
      </c>
      <c r="E14" s="7">
        <f>Prehlad!L46</f>
        <v>98.926143499999995</v>
      </c>
      <c r="F14" s="5">
        <f>Prehlad!N46</f>
        <v>0</v>
      </c>
      <c r="G14" s="5">
        <f>Prehlad!W46</f>
        <v>191.45600000000002</v>
      </c>
    </row>
    <row r="15" spans="1:30">
      <c r="A15" s="1" t="s">
        <v>205</v>
      </c>
      <c r="B15" s="6">
        <f>Prehlad!H48</f>
        <v>0</v>
      </c>
      <c r="C15" s="6">
        <f>Prehlad!I48</f>
        <v>0</v>
      </c>
      <c r="D15" s="6">
        <f>Prehlad!J48</f>
        <v>0</v>
      </c>
      <c r="E15" s="7">
        <f>Prehlad!L48</f>
        <v>183.1026435</v>
      </c>
      <c r="F15" s="5">
        <f>Prehlad!N48</f>
        <v>26.124600000000001</v>
      </c>
      <c r="G15" s="5">
        <f>Prehlad!W48</f>
        <v>402.99</v>
      </c>
    </row>
    <row r="17" spans="1:7">
      <c r="A17" s="1" t="s">
        <v>206</v>
      </c>
      <c r="B17" s="6">
        <f>Prehlad!H61</f>
        <v>0</v>
      </c>
      <c r="C17" s="6">
        <f>Prehlad!I61</f>
        <v>0</v>
      </c>
      <c r="D17" s="6">
        <f>Prehlad!J61</f>
        <v>0</v>
      </c>
      <c r="E17" s="7">
        <f>Prehlad!L61</f>
        <v>0</v>
      </c>
      <c r="F17" s="5">
        <f>Prehlad!N61</f>
        <v>0</v>
      </c>
      <c r="G17" s="5">
        <f>Prehlad!W61</f>
        <v>13</v>
      </c>
    </row>
    <row r="18" spans="1:7">
      <c r="A18" s="1" t="s">
        <v>231</v>
      </c>
      <c r="B18" s="6">
        <f>Prehlad!H63</f>
        <v>0</v>
      </c>
      <c r="C18" s="6">
        <f>Prehlad!I63</f>
        <v>0</v>
      </c>
      <c r="D18" s="6">
        <f>Prehlad!J63</f>
        <v>0</v>
      </c>
      <c r="E18" s="7">
        <f>Prehlad!L63</f>
        <v>0</v>
      </c>
      <c r="F18" s="5">
        <f>Prehlad!N63</f>
        <v>0</v>
      </c>
      <c r="G18" s="5">
        <f>Prehlad!W63</f>
        <v>13</v>
      </c>
    </row>
    <row r="21" spans="1:7">
      <c r="A21" s="1" t="s">
        <v>232</v>
      </c>
      <c r="B21" s="6">
        <f>Prehlad!H65</f>
        <v>0</v>
      </c>
      <c r="C21" s="6">
        <f>Prehlad!I65</f>
        <v>0</v>
      </c>
      <c r="D21" s="6">
        <f>Prehlad!J65</f>
        <v>0</v>
      </c>
      <c r="E21" s="7">
        <f>Prehlad!L65</f>
        <v>183.1026435</v>
      </c>
      <c r="F21" s="5">
        <f>Prehlad!N65</f>
        <v>26.124600000000001</v>
      </c>
      <c r="G21" s="5">
        <f>Prehlad!W65</f>
        <v>415.99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showGridLines="0" workbookViewId="0">
      <pane ySplit="10" topLeftCell="A39" activePane="bottomLeft" state="frozen"/>
      <selection pane="bottomLeft" activeCell="D42" sqref="D42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233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2" si="0">ROUND(E14*G14, 2)</f>
        <v>0</v>
      </c>
      <c r="J14" s="121">
        <f t="shared" ref="J14:J22" si="1">ROUND(E14*G14, 2)</f>
        <v>0</v>
      </c>
      <c r="M14" s="120">
        <v>0.48</v>
      </c>
      <c r="N14" s="120">
        <f>E14*M14</f>
        <v>9.24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5.4290000000000003</v>
      </c>
      <c r="Z14" s="119" t="s">
        <v>132</v>
      </c>
      <c r="AA14" s="119">
        <v>503016600240</v>
      </c>
    </row>
    <row r="15" spans="1:34" ht="25.5">
      <c r="A15" s="116">
        <v>2</v>
      </c>
      <c r="B15" s="117" t="s">
        <v>133</v>
      </c>
      <c r="C15" s="118" t="s">
        <v>134</v>
      </c>
      <c r="D15" s="125" t="s">
        <v>135</v>
      </c>
      <c r="E15" s="120">
        <v>39.200000000000003</v>
      </c>
      <c r="F15" s="119" t="s">
        <v>130</v>
      </c>
      <c r="H15" s="121">
        <f t="shared" si="0"/>
        <v>0</v>
      </c>
      <c r="J15" s="121">
        <f t="shared" si="1"/>
        <v>0</v>
      </c>
      <c r="M15" s="120">
        <v>0.13800000000000001</v>
      </c>
      <c r="N15" s="120">
        <f>E15*M15</f>
        <v>5.4096000000000011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5.7619999999999996</v>
      </c>
      <c r="Z15" s="119" t="s">
        <v>132</v>
      </c>
      <c r="AA15" s="119">
        <v>503016601240</v>
      </c>
    </row>
    <row r="16" spans="1:34" ht="25.5">
      <c r="A16" s="116">
        <v>3</v>
      </c>
      <c r="B16" s="117" t="s">
        <v>127</v>
      </c>
      <c r="C16" s="118" t="s">
        <v>136</v>
      </c>
      <c r="D16" s="125" t="s">
        <v>137</v>
      </c>
      <c r="E16" s="120">
        <v>51</v>
      </c>
      <c r="F16" s="119" t="s">
        <v>130</v>
      </c>
      <c r="H16" s="121">
        <f t="shared" si="0"/>
        <v>0</v>
      </c>
      <c r="J16" s="121">
        <f t="shared" si="1"/>
        <v>0</v>
      </c>
      <c r="M16" s="120">
        <v>0.22500000000000001</v>
      </c>
      <c r="N16" s="120">
        <f>E16*M16</f>
        <v>11.475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62.576999999999998</v>
      </c>
      <c r="Z16" s="119" t="s">
        <v>132</v>
      </c>
      <c r="AA16" s="119">
        <v>503026102241</v>
      </c>
    </row>
    <row r="17" spans="1:27" ht="25.5">
      <c r="A17" s="116">
        <v>4</v>
      </c>
      <c r="B17" s="117" t="s">
        <v>138</v>
      </c>
      <c r="C17" s="118" t="s">
        <v>139</v>
      </c>
      <c r="D17" s="125" t="s">
        <v>140</v>
      </c>
      <c r="E17" s="120">
        <v>51.5</v>
      </c>
      <c r="F17" s="119" t="s">
        <v>141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20.497</v>
      </c>
      <c r="Z17" s="119" t="s">
        <v>142</v>
      </c>
      <c r="AA17" s="119">
        <v>102020003001</v>
      </c>
    </row>
    <row r="18" spans="1:27">
      <c r="A18" s="116">
        <v>5</v>
      </c>
      <c r="B18" s="117" t="s">
        <v>138</v>
      </c>
      <c r="C18" s="118" t="s">
        <v>143</v>
      </c>
      <c r="D18" s="125" t="s">
        <v>144</v>
      </c>
      <c r="E18" s="120">
        <v>51.5</v>
      </c>
      <c r="F18" s="119" t="s">
        <v>141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2.266</v>
      </c>
      <c r="Z18" s="119" t="s">
        <v>142</v>
      </c>
      <c r="AA18" s="119">
        <v>102020003009</v>
      </c>
    </row>
    <row r="19" spans="1:27">
      <c r="A19" s="116">
        <v>6</v>
      </c>
      <c r="B19" s="117" t="s">
        <v>133</v>
      </c>
      <c r="C19" s="118" t="s">
        <v>145</v>
      </c>
      <c r="D19" s="125" t="s">
        <v>146</v>
      </c>
      <c r="E19" s="120">
        <v>51.5</v>
      </c>
      <c r="F19" s="119" t="s">
        <v>141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4.1719999999999997</v>
      </c>
      <c r="Z19" s="119" t="s">
        <v>142</v>
      </c>
      <c r="AA19" s="119">
        <v>106020101001</v>
      </c>
    </row>
    <row r="20" spans="1:27" ht="25.5">
      <c r="A20" s="116">
        <v>7</v>
      </c>
      <c r="B20" s="117" t="s">
        <v>133</v>
      </c>
      <c r="C20" s="118" t="s">
        <v>147</v>
      </c>
      <c r="D20" s="125" t="s">
        <v>148</v>
      </c>
      <c r="E20" s="120">
        <v>51.5</v>
      </c>
      <c r="F20" s="119" t="s">
        <v>141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0.56699999999999995</v>
      </c>
      <c r="Z20" s="119" t="s">
        <v>142</v>
      </c>
      <c r="AA20" s="119">
        <v>10602</v>
      </c>
    </row>
    <row r="21" spans="1:27">
      <c r="A21" s="116">
        <v>8</v>
      </c>
      <c r="B21" s="117" t="s">
        <v>133</v>
      </c>
      <c r="C21" s="118" t="s">
        <v>149</v>
      </c>
      <c r="D21" s="125" t="s">
        <v>150</v>
      </c>
      <c r="E21" s="120">
        <v>51.5</v>
      </c>
      <c r="F21" s="119" t="s">
        <v>141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30.9</v>
      </c>
      <c r="Z21" s="119" t="s">
        <v>142</v>
      </c>
      <c r="AA21" s="119">
        <v>106070007002</v>
      </c>
    </row>
    <row r="22" spans="1:27">
      <c r="A22" s="116">
        <v>9</v>
      </c>
      <c r="B22" s="117" t="s">
        <v>133</v>
      </c>
      <c r="C22" s="118" t="s">
        <v>151</v>
      </c>
      <c r="D22" s="125" t="s">
        <v>152</v>
      </c>
      <c r="E22" s="120">
        <v>51.5</v>
      </c>
      <c r="F22" s="119" t="s">
        <v>141</v>
      </c>
      <c r="H22" s="121">
        <f t="shared" si="0"/>
        <v>0</v>
      </c>
      <c r="J22" s="121">
        <f t="shared" si="1"/>
        <v>0</v>
      </c>
      <c r="O22" s="119">
        <v>20</v>
      </c>
      <c r="P22" s="119" t="s">
        <v>131</v>
      </c>
      <c r="T22" s="123" t="s">
        <v>2</v>
      </c>
      <c r="U22" s="123" t="s">
        <v>2</v>
      </c>
      <c r="V22" s="123" t="s">
        <v>49</v>
      </c>
      <c r="W22" s="124">
        <v>0.46400000000000002</v>
      </c>
      <c r="Z22" s="119" t="s">
        <v>153</v>
      </c>
      <c r="AA22" s="119">
        <v>104010007001</v>
      </c>
    </row>
    <row r="23" spans="1:27">
      <c r="D23" s="136" t="s">
        <v>154</v>
      </c>
      <c r="E23" s="137">
        <f>J23</f>
        <v>0</v>
      </c>
      <c r="H23" s="137">
        <f>SUM(H12:H22)</f>
        <v>0</v>
      </c>
      <c r="I23" s="137">
        <f>SUM(I12:I22)</f>
        <v>0</v>
      </c>
      <c r="J23" s="137">
        <f>SUM(J12:J22)</f>
        <v>0</v>
      </c>
      <c r="L23" s="138">
        <f>SUM(L12:L22)</f>
        <v>0</v>
      </c>
      <c r="N23" s="139">
        <f>SUM(N12:N22)</f>
        <v>26.124600000000001</v>
      </c>
      <c r="W23" s="124">
        <f>SUM(W12:W22)</f>
        <v>132.63399999999999</v>
      </c>
    </row>
    <row r="25" spans="1:27">
      <c r="B25" s="118" t="s">
        <v>155</v>
      </c>
    </row>
    <row r="26" spans="1:27">
      <c r="A26" s="116">
        <v>10</v>
      </c>
      <c r="B26" s="117" t="s">
        <v>127</v>
      </c>
      <c r="C26" s="118" t="s">
        <v>156</v>
      </c>
      <c r="D26" s="125" t="s">
        <v>157</v>
      </c>
      <c r="E26" s="120">
        <v>100</v>
      </c>
      <c r="F26" s="119" t="s">
        <v>130</v>
      </c>
      <c r="H26" s="121">
        <f>ROUND(E26*G26, 2)</f>
        <v>0</v>
      </c>
      <c r="J26" s="121">
        <f>ROUND(E26*G26, 2)</f>
        <v>0</v>
      </c>
      <c r="K26" s="122">
        <v>0.1012</v>
      </c>
      <c r="L26" s="122">
        <f>E26*K26</f>
        <v>10.119999999999999</v>
      </c>
      <c r="O26" s="119">
        <v>20</v>
      </c>
      <c r="P26" s="119" t="s">
        <v>131</v>
      </c>
      <c r="T26" s="123" t="s">
        <v>2</v>
      </c>
      <c r="U26" s="123" t="s">
        <v>2</v>
      </c>
      <c r="V26" s="123" t="s">
        <v>49</v>
      </c>
      <c r="W26" s="124">
        <v>2.2000000000000002</v>
      </c>
      <c r="Z26" s="119" t="s">
        <v>158</v>
      </c>
      <c r="AA26" s="119">
        <v>2201010200102</v>
      </c>
    </row>
    <row r="27" spans="1:27">
      <c r="A27" s="116">
        <v>11</v>
      </c>
      <c r="B27" s="117" t="s">
        <v>127</v>
      </c>
      <c r="C27" s="118" t="s">
        <v>159</v>
      </c>
      <c r="D27" s="125" t="s">
        <v>160</v>
      </c>
      <c r="E27" s="120">
        <v>100</v>
      </c>
      <c r="F27" s="119" t="s">
        <v>130</v>
      </c>
      <c r="H27" s="121">
        <f>ROUND(E27*G27, 2)</f>
        <v>0</v>
      </c>
      <c r="J27" s="121">
        <f>ROUND(E27*G27, 2)</f>
        <v>0</v>
      </c>
      <c r="K27" s="122">
        <v>0.18906999999999999</v>
      </c>
      <c r="L27" s="122">
        <f>E27*K27</f>
        <v>18.907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W27" s="124">
        <v>2.2000000000000002</v>
      </c>
      <c r="Z27" s="119" t="s">
        <v>158</v>
      </c>
      <c r="AA27" s="119">
        <v>2201010400008</v>
      </c>
    </row>
    <row r="28" spans="1:27">
      <c r="A28" s="116">
        <v>12</v>
      </c>
      <c r="B28" s="117" t="s">
        <v>127</v>
      </c>
      <c r="C28" s="118" t="s">
        <v>161</v>
      </c>
      <c r="D28" s="125" t="s">
        <v>162</v>
      </c>
      <c r="E28" s="120">
        <v>100</v>
      </c>
      <c r="F28" s="119" t="s">
        <v>130</v>
      </c>
      <c r="H28" s="121">
        <f>ROUND(E28*G28, 2)</f>
        <v>0</v>
      </c>
      <c r="J28" s="121">
        <f>ROUND(E28*G28, 2)</f>
        <v>0</v>
      </c>
      <c r="K28" s="122">
        <v>0.27994000000000002</v>
      </c>
      <c r="L28" s="122">
        <f>E28*K28</f>
        <v>27.994000000000003</v>
      </c>
      <c r="O28" s="119">
        <v>20</v>
      </c>
      <c r="P28" s="119" t="s">
        <v>131</v>
      </c>
      <c r="T28" s="123" t="s">
        <v>2</v>
      </c>
      <c r="U28" s="123" t="s">
        <v>2</v>
      </c>
      <c r="V28" s="123" t="s">
        <v>49</v>
      </c>
      <c r="W28" s="124">
        <v>2.5</v>
      </c>
      <c r="Z28" s="119" t="s">
        <v>158</v>
      </c>
      <c r="AA28" s="119">
        <v>2201010400014</v>
      </c>
    </row>
    <row r="29" spans="1:27">
      <c r="A29" s="116">
        <v>13</v>
      </c>
      <c r="B29" s="117" t="s">
        <v>127</v>
      </c>
      <c r="C29" s="118" t="s">
        <v>163</v>
      </c>
      <c r="D29" s="125" t="s">
        <v>164</v>
      </c>
      <c r="E29" s="120">
        <v>100</v>
      </c>
      <c r="F29" s="119" t="s">
        <v>130</v>
      </c>
      <c r="H29" s="121">
        <f>ROUND(E29*G29, 2)</f>
        <v>0</v>
      </c>
      <c r="J29" s="121">
        <f>ROUND(E29*G29, 2)</f>
        <v>0</v>
      </c>
      <c r="K29" s="122">
        <v>8.4199999999999997E-2</v>
      </c>
      <c r="L29" s="122">
        <f>E29*K29</f>
        <v>8.42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72</v>
      </c>
      <c r="Z29" s="119" t="s">
        <v>165</v>
      </c>
      <c r="AA29" s="119" t="s">
        <v>131</v>
      </c>
    </row>
    <row r="30" spans="1:27">
      <c r="A30" s="116">
        <v>14</v>
      </c>
      <c r="B30" s="117" t="s">
        <v>166</v>
      </c>
      <c r="C30" s="118" t="s">
        <v>167</v>
      </c>
      <c r="D30" s="125" t="s">
        <v>168</v>
      </c>
      <c r="E30" s="120">
        <v>101</v>
      </c>
      <c r="F30" s="119" t="s">
        <v>130</v>
      </c>
      <c r="I30" s="121">
        <f>ROUND(E30*G30, 2)</f>
        <v>0</v>
      </c>
      <c r="J30" s="121">
        <f>ROUND(E30*G30, 2)</f>
        <v>0</v>
      </c>
      <c r="K30" s="122">
        <v>0.1855</v>
      </c>
      <c r="L30" s="122">
        <f>E30*K30</f>
        <v>18.735499999999998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Z30" s="119" t="s">
        <v>169</v>
      </c>
      <c r="AA30" s="119" t="s">
        <v>131</v>
      </c>
    </row>
    <row r="31" spans="1:27">
      <c r="D31" s="136" t="s">
        <v>170</v>
      </c>
      <c r="E31" s="137">
        <f>J31</f>
        <v>0</v>
      </c>
      <c r="H31" s="137">
        <f>SUM(H25:H30)</f>
        <v>0</v>
      </c>
      <c r="I31" s="137">
        <f>SUM(I25:I30)</f>
        <v>0</v>
      </c>
      <c r="J31" s="137">
        <f>SUM(J25:J30)</f>
        <v>0</v>
      </c>
      <c r="L31" s="138">
        <f>SUM(L25:L30)</f>
        <v>84.176500000000004</v>
      </c>
      <c r="N31" s="139">
        <f>SUM(N25:N30)</f>
        <v>0</v>
      </c>
      <c r="W31" s="124">
        <f>SUM(W25:W30)</f>
        <v>78.900000000000006</v>
      </c>
    </row>
    <row r="33" spans="1:27">
      <c r="B33" s="118" t="s">
        <v>171</v>
      </c>
    </row>
    <row r="34" spans="1:27">
      <c r="A34" s="116">
        <v>15</v>
      </c>
      <c r="B34" s="117" t="s">
        <v>127</v>
      </c>
      <c r="C34" s="118" t="s">
        <v>172</v>
      </c>
      <c r="D34" s="125" t="s">
        <v>173</v>
      </c>
      <c r="E34" s="120">
        <v>40</v>
      </c>
      <c r="F34" s="119" t="s">
        <v>174</v>
      </c>
      <c r="H34" s="121">
        <f>ROUND(E34*G34, 2)</f>
        <v>0</v>
      </c>
      <c r="J34" s="121">
        <f t="shared" ref="J34:J45" si="2">ROUND(E34*G34, 2)</f>
        <v>0</v>
      </c>
      <c r="K34" s="122">
        <v>0.13553000000000001</v>
      </c>
      <c r="L34" s="122">
        <f>E34*K34</f>
        <v>5.4212000000000007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49</v>
      </c>
      <c r="W34" s="124">
        <v>8.64</v>
      </c>
      <c r="Z34" s="119" t="s">
        <v>165</v>
      </c>
      <c r="AA34" s="119">
        <v>2225098101002</v>
      </c>
    </row>
    <row r="35" spans="1:27">
      <c r="A35" s="116">
        <v>16</v>
      </c>
      <c r="B35" s="117" t="s">
        <v>166</v>
      </c>
      <c r="C35" s="118" t="s">
        <v>175</v>
      </c>
      <c r="D35" s="125" t="s">
        <v>176</v>
      </c>
      <c r="E35" s="120">
        <v>40.4</v>
      </c>
      <c r="F35" s="119" t="s">
        <v>177</v>
      </c>
      <c r="I35" s="121">
        <f>ROUND(E35*G35, 2)</f>
        <v>0</v>
      </c>
      <c r="J35" s="121">
        <f t="shared" si="2"/>
        <v>0</v>
      </c>
      <c r="K35" s="122">
        <v>0.04</v>
      </c>
      <c r="L35" s="122">
        <f>E35*K35</f>
        <v>1.6159999999999999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49</v>
      </c>
      <c r="Z35" s="119" t="s">
        <v>169</v>
      </c>
      <c r="AA35" s="119" t="s">
        <v>131</v>
      </c>
    </row>
    <row r="36" spans="1:27" ht="25.5">
      <c r="A36" s="116">
        <v>17</v>
      </c>
      <c r="B36" s="117" t="s">
        <v>127</v>
      </c>
      <c r="C36" s="118" t="s">
        <v>178</v>
      </c>
      <c r="D36" s="125" t="s">
        <v>179</v>
      </c>
      <c r="E36" s="120">
        <v>0.91</v>
      </c>
      <c r="F36" s="119" t="s">
        <v>141</v>
      </c>
      <c r="H36" s="121">
        <f t="shared" ref="H36:H45" si="3">ROUND(E36*G36, 2)</f>
        <v>0</v>
      </c>
      <c r="J36" s="121">
        <f t="shared" si="2"/>
        <v>0</v>
      </c>
      <c r="K36" s="122">
        <v>2.3628499999999999</v>
      </c>
      <c r="L36" s="122">
        <f>E36*K36</f>
        <v>2.1501934999999999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49</v>
      </c>
      <c r="W36" s="124">
        <v>1.3120000000000001</v>
      </c>
      <c r="Z36" s="119" t="s">
        <v>165</v>
      </c>
      <c r="AA36" s="119">
        <v>2225098001021</v>
      </c>
    </row>
    <row r="37" spans="1:27">
      <c r="A37" s="116">
        <v>18</v>
      </c>
      <c r="B37" s="117" t="s">
        <v>180</v>
      </c>
      <c r="C37" s="118" t="s">
        <v>181</v>
      </c>
      <c r="D37" s="125" t="s">
        <v>182</v>
      </c>
      <c r="E37" s="120">
        <v>26.125</v>
      </c>
      <c r="F37" s="119" t="s">
        <v>183</v>
      </c>
      <c r="H37" s="121">
        <f t="shared" si="3"/>
        <v>0</v>
      </c>
      <c r="J37" s="121">
        <f t="shared" si="2"/>
        <v>0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14.134</v>
      </c>
      <c r="Z37" s="119" t="s">
        <v>132</v>
      </c>
      <c r="AA37" s="119">
        <v>508020002001</v>
      </c>
    </row>
    <row r="38" spans="1:27" ht="25.5">
      <c r="A38" s="116">
        <v>19</v>
      </c>
      <c r="B38" s="117" t="s">
        <v>180</v>
      </c>
      <c r="C38" s="118" t="s">
        <v>184</v>
      </c>
      <c r="D38" s="125" t="s">
        <v>185</v>
      </c>
      <c r="E38" s="120">
        <v>261.25</v>
      </c>
      <c r="F38" s="119" t="s">
        <v>183</v>
      </c>
      <c r="H38" s="121">
        <f t="shared" si="3"/>
        <v>0</v>
      </c>
      <c r="J38" s="121">
        <f t="shared" si="2"/>
        <v>0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132</v>
      </c>
      <c r="AA38" s="119">
        <v>508020002002</v>
      </c>
    </row>
    <row r="39" spans="1:27" ht="25.5">
      <c r="A39" s="116">
        <v>20</v>
      </c>
      <c r="B39" s="117" t="s">
        <v>180</v>
      </c>
      <c r="C39" s="118" t="s">
        <v>186</v>
      </c>
      <c r="D39" s="125" t="s">
        <v>187</v>
      </c>
      <c r="E39" s="120">
        <v>26.125</v>
      </c>
      <c r="F39" s="119" t="s">
        <v>183</v>
      </c>
      <c r="H39" s="121">
        <f t="shared" si="3"/>
        <v>0</v>
      </c>
      <c r="J39" s="121">
        <f t="shared" si="2"/>
        <v>0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29.443000000000001</v>
      </c>
      <c r="Z39" s="119" t="s">
        <v>132</v>
      </c>
      <c r="AA39" s="119">
        <v>508038801001</v>
      </c>
    </row>
    <row r="40" spans="1:27" ht="25.5">
      <c r="A40" s="116">
        <v>21</v>
      </c>
      <c r="B40" s="117" t="s">
        <v>180</v>
      </c>
      <c r="C40" s="118" t="s">
        <v>188</v>
      </c>
      <c r="D40" s="125" t="s">
        <v>189</v>
      </c>
      <c r="E40" s="120">
        <v>261.25</v>
      </c>
      <c r="F40" s="119" t="s">
        <v>183</v>
      </c>
      <c r="H40" s="121">
        <f t="shared" si="3"/>
        <v>0</v>
      </c>
      <c r="J40" s="121">
        <f t="shared" si="2"/>
        <v>0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W40" s="124">
        <v>32.917999999999999</v>
      </c>
      <c r="Z40" s="119" t="s">
        <v>132</v>
      </c>
      <c r="AA40" s="119">
        <v>508038801002</v>
      </c>
    </row>
    <row r="41" spans="1:27">
      <c r="A41" s="116">
        <v>22</v>
      </c>
      <c r="B41" s="117" t="s">
        <v>190</v>
      </c>
      <c r="C41" s="118" t="s">
        <v>191</v>
      </c>
      <c r="D41" s="125" t="s">
        <v>192</v>
      </c>
      <c r="E41" s="120">
        <v>26.125</v>
      </c>
      <c r="F41" s="119" t="s">
        <v>183</v>
      </c>
      <c r="H41" s="121">
        <f t="shared" si="3"/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16.407</v>
      </c>
      <c r="Z41" s="119" t="s">
        <v>132</v>
      </c>
      <c r="AA41" s="119">
        <v>508038801221</v>
      </c>
    </row>
    <row r="42" spans="1:27" ht="25.5">
      <c r="A42" s="116">
        <v>23</v>
      </c>
      <c r="B42" s="117" t="s">
        <v>133</v>
      </c>
      <c r="C42" s="118" t="s">
        <v>193</v>
      </c>
      <c r="D42" s="125" t="s">
        <v>194</v>
      </c>
      <c r="E42" s="120">
        <v>26.125</v>
      </c>
      <c r="F42" s="119" t="s">
        <v>183</v>
      </c>
      <c r="H42" s="121">
        <f t="shared" si="3"/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Z42" s="119" t="s">
        <v>132</v>
      </c>
      <c r="AA42" s="119">
        <v>50803</v>
      </c>
    </row>
    <row r="43" spans="1:27">
      <c r="A43" s="116">
        <v>24</v>
      </c>
      <c r="B43" s="117" t="s">
        <v>133</v>
      </c>
      <c r="C43" s="118" t="s">
        <v>195</v>
      </c>
      <c r="D43" s="125" t="s">
        <v>196</v>
      </c>
      <c r="E43" s="120">
        <v>51.5</v>
      </c>
      <c r="F43" s="119" t="s">
        <v>197</v>
      </c>
      <c r="H43" s="121">
        <f t="shared" si="3"/>
        <v>0</v>
      </c>
      <c r="J43" s="121">
        <f t="shared" si="2"/>
        <v>0</v>
      </c>
      <c r="K43" s="122">
        <v>1.7424999999999999</v>
      </c>
      <c r="L43" s="122">
        <f>E43*K43</f>
        <v>89.738749999999996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49</v>
      </c>
      <c r="Z43" s="119" t="s">
        <v>132</v>
      </c>
      <c r="AA43" s="119" t="s">
        <v>131</v>
      </c>
    </row>
    <row r="44" spans="1:27">
      <c r="A44" s="116">
        <v>25</v>
      </c>
      <c r="B44" s="117" t="s">
        <v>198</v>
      </c>
      <c r="C44" s="118" t="s">
        <v>199</v>
      </c>
      <c r="D44" s="125" t="s">
        <v>200</v>
      </c>
      <c r="E44" s="120">
        <v>93.364000000000004</v>
      </c>
      <c r="F44" s="119" t="s">
        <v>183</v>
      </c>
      <c r="H44" s="121">
        <f t="shared" si="3"/>
        <v>0</v>
      </c>
      <c r="J44" s="121">
        <f t="shared" si="2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49</v>
      </c>
      <c r="W44" s="124">
        <v>75.718000000000004</v>
      </c>
      <c r="Z44" s="119" t="s">
        <v>201</v>
      </c>
      <c r="AA44" s="119">
        <v>149914</v>
      </c>
    </row>
    <row r="45" spans="1:27">
      <c r="A45" s="116">
        <v>26</v>
      </c>
      <c r="B45" s="117" t="s">
        <v>198</v>
      </c>
      <c r="C45" s="118" t="s">
        <v>202</v>
      </c>
      <c r="D45" s="125" t="s">
        <v>203</v>
      </c>
      <c r="E45" s="120">
        <v>93.364000000000004</v>
      </c>
      <c r="F45" s="119" t="s">
        <v>183</v>
      </c>
      <c r="H45" s="121">
        <f t="shared" si="3"/>
        <v>0</v>
      </c>
      <c r="J45" s="121">
        <f t="shared" si="2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49</v>
      </c>
      <c r="W45" s="124">
        <v>12.884</v>
      </c>
      <c r="Z45" s="119" t="s">
        <v>201</v>
      </c>
      <c r="AA45" s="119">
        <v>1499140102201</v>
      </c>
    </row>
    <row r="46" spans="1:27">
      <c r="D46" s="136" t="s">
        <v>204</v>
      </c>
      <c r="E46" s="137">
        <f>J46</f>
        <v>0</v>
      </c>
      <c r="H46" s="137">
        <f>SUM(H33:H45)</f>
        <v>0</v>
      </c>
      <c r="I46" s="137">
        <f>SUM(I33:I45)</f>
        <v>0</v>
      </c>
      <c r="J46" s="137">
        <f>SUM(J33:J45)</f>
        <v>0</v>
      </c>
      <c r="L46" s="138">
        <f>SUM(L33:L45)</f>
        <v>98.926143499999995</v>
      </c>
      <c r="N46" s="139">
        <f>SUM(N33:N45)</f>
        <v>0</v>
      </c>
      <c r="W46" s="124">
        <f>SUM(W33:W45)</f>
        <v>191.45600000000002</v>
      </c>
    </row>
    <row r="48" spans="1:27">
      <c r="D48" s="136" t="s">
        <v>205</v>
      </c>
      <c r="E48" s="139">
        <f>J48</f>
        <v>0</v>
      </c>
      <c r="H48" s="137">
        <f>+H23+H31+H46</f>
        <v>0</v>
      </c>
      <c r="I48" s="137">
        <f>+I23+I31+I46</f>
        <v>0</v>
      </c>
      <c r="J48" s="137">
        <f>+J23+J31+J46</f>
        <v>0</v>
      </c>
      <c r="L48" s="138">
        <f>+L23+L31+L46</f>
        <v>183.1026435</v>
      </c>
      <c r="N48" s="139">
        <f>+N23+N31+N46</f>
        <v>26.124600000000001</v>
      </c>
      <c r="W48" s="124">
        <f>+W23+W31+W46</f>
        <v>402.99</v>
      </c>
    </row>
    <row r="50" spans="1:27">
      <c r="B50" s="135" t="s">
        <v>206</v>
      </c>
    </row>
    <row r="51" spans="1:27">
      <c r="B51" s="118" t="s">
        <v>206</v>
      </c>
    </row>
    <row r="52" spans="1:27" ht="25.5">
      <c r="A52" s="116">
        <v>27</v>
      </c>
      <c r="B52" s="117" t="s">
        <v>207</v>
      </c>
      <c r="C52" s="118" t="s">
        <v>208</v>
      </c>
      <c r="D52" s="125" t="s">
        <v>209</v>
      </c>
      <c r="E52" s="120">
        <v>4</v>
      </c>
      <c r="F52" s="119" t="s">
        <v>210</v>
      </c>
      <c r="H52" s="121">
        <f t="shared" ref="H52:H57" si="4">ROUND(E52*G52, 2)</f>
        <v>0</v>
      </c>
      <c r="J52" s="121">
        <f t="shared" ref="J52:J60" si="5">ROUND(E52*G52, 2)</f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211</v>
      </c>
      <c r="W52" s="124">
        <v>4</v>
      </c>
      <c r="Z52" s="119" t="s">
        <v>212</v>
      </c>
      <c r="AA52" s="119" t="s">
        <v>131</v>
      </c>
    </row>
    <row r="53" spans="1:27">
      <c r="A53" s="116">
        <v>28</v>
      </c>
      <c r="B53" s="117" t="s">
        <v>207</v>
      </c>
      <c r="C53" s="118" t="s">
        <v>213</v>
      </c>
      <c r="D53" s="125" t="s">
        <v>214</v>
      </c>
      <c r="E53" s="120">
        <v>1</v>
      </c>
      <c r="F53" s="119" t="s">
        <v>210</v>
      </c>
      <c r="H53" s="121">
        <f t="shared" si="4"/>
        <v>0</v>
      </c>
      <c r="J53" s="121">
        <f t="shared" si="5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211</v>
      </c>
      <c r="W53" s="124">
        <v>1</v>
      </c>
      <c r="Z53" s="119" t="s">
        <v>212</v>
      </c>
      <c r="AA53" s="119" t="s">
        <v>131</v>
      </c>
    </row>
    <row r="54" spans="1:27">
      <c r="A54" s="116">
        <v>29</v>
      </c>
      <c r="B54" s="117" t="s">
        <v>207</v>
      </c>
      <c r="C54" s="118" t="s">
        <v>215</v>
      </c>
      <c r="D54" s="125" t="s">
        <v>216</v>
      </c>
      <c r="E54" s="120">
        <v>1</v>
      </c>
      <c r="F54" s="119" t="s">
        <v>210</v>
      </c>
      <c r="H54" s="121">
        <f t="shared" si="4"/>
        <v>0</v>
      </c>
      <c r="J54" s="121">
        <f t="shared" si="5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211</v>
      </c>
      <c r="W54" s="124">
        <v>1</v>
      </c>
      <c r="Z54" s="119" t="s">
        <v>212</v>
      </c>
      <c r="AA54" s="119" t="s">
        <v>131</v>
      </c>
    </row>
    <row r="55" spans="1:27">
      <c r="A55" s="116">
        <v>30</v>
      </c>
      <c r="B55" s="117" t="s">
        <v>207</v>
      </c>
      <c r="C55" s="118" t="s">
        <v>217</v>
      </c>
      <c r="D55" s="125" t="s">
        <v>218</v>
      </c>
      <c r="E55" s="120">
        <v>1</v>
      </c>
      <c r="F55" s="119" t="s">
        <v>210</v>
      </c>
      <c r="H55" s="121">
        <f t="shared" si="4"/>
        <v>0</v>
      </c>
      <c r="J55" s="121">
        <f t="shared" si="5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211</v>
      </c>
      <c r="W55" s="124">
        <v>1</v>
      </c>
      <c r="Z55" s="119" t="s">
        <v>212</v>
      </c>
      <c r="AA55" s="119" t="s">
        <v>131</v>
      </c>
    </row>
    <row r="56" spans="1:27">
      <c r="A56" s="116">
        <v>31</v>
      </c>
      <c r="B56" s="117" t="s">
        <v>207</v>
      </c>
      <c r="C56" s="118" t="s">
        <v>219</v>
      </c>
      <c r="D56" s="125" t="s">
        <v>220</v>
      </c>
      <c r="E56" s="120">
        <v>1</v>
      </c>
      <c r="F56" s="119" t="s">
        <v>210</v>
      </c>
      <c r="H56" s="121">
        <f t="shared" si="4"/>
        <v>0</v>
      </c>
      <c r="J56" s="121">
        <f t="shared" si="5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211</v>
      </c>
      <c r="W56" s="124">
        <v>1</v>
      </c>
      <c r="Z56" s="119" t="s">
        <v>212</v>
      </c>
      <c r="AA56" s="119" t="s">
        <v>131</v>
      </c>
    </row>
    <row r="57" spans="1:27">
      <c r="A57" s="116">
        <v>32</v>
      </c>
      <c r="B57" s="117" t="s">
        <v>207</v>
      </c>
      <c r="C57" s="118" t="s">
        <v>221</v>
      </c>
      <c r="D57" s="125" t="s">
        <v>222</v>
      </c>
      <c r="E57" s="120">
        <v>1</v>
      </c>
      <c r="F57" s="119" t="s">
        <v>210</v>
      </c>
      <c r="H57" s="121">
        <f t="shared" si="4"/>
        <v>0</v>
      </c>
      <c r="J57" s="121">
        <f t="shared" si="5"/>
        <v>0</v>
      </c>
      <c r="O57" s="119">
        <v>20</v>
      </c>
      <c r="P57" s="119" t="s">
        <v>131</v>
      </c>
      <c r="T57" s="123" t="s">
        <v>2</v>
      </c>
      <c r="U57" s="123" t="s">
        <v>2</v>
      </c>
      <c r="V57" s="123" t="s">
        <v>211</v>
      </c>
      <c r="W57" s="124">
        <v>1</v>
      </c>
      <c r="Z57" s="119" t="s">
        <v>212</v>
      </c>
      <c r="AA57" s="119" t="s">
        <v>131</v>
      </c>
    </row>
    <row r="58" spans="1:27" ht="25.5">
      <c r="A58" s="116">
        <v>33</v>
      </c>
      <c r="B58" s="117" t="s">
        <v>166</v>
      </c>
      <c r="C58" s="118" t="s">
        <v>223</v>
      </c>
      <c r="D58" s="125" t="s">
        <v>224</v>
      </c>
      <c r="E58" s="120">
        <v>1</v>
      </c>
      <c r="F58" s="119" t="s">
        <v>177</v>
      </c>
      <c r="I58" s="121">
        <f>ROUND(E58*G58, 2)</f>
        <v>0</v>
      </c>
      <c r="J58" s="121">
        <f t="shared" si="5"/>
        <v>0</v>
      </c>
      <c r="O58" s="119">
        <v>20</v>
      </c>
      <c r="P58" s="119" t="s">
        <v>131</v>
      </c>
      <c r="T58" s="123" t="s">
        <v>2</v>
      </c>
      <c r="U58" s="123" t="s">
        <v>2</v>
      </c>
      <c r="V58" s="123" t="s">
        <v>211</v>
      </c>
      <c r="Z58" s="119" t="s">
        <v>225</v>
      </c>
      <c r="AA58" s="119">
        <v>5597205</v>
      </c>
    </row>
    <row r="59" spans="1:27">
      <c r="A59" s="116">
        <v>34</v>
      </c>
      <c r="B59" s="117" t="s">
        <v>207</v>
      </c>
      <c r="C59" s="118" t="s">
        <v>226</v>
      </c>
      <c r="D59" s="125" t="s">
        <v>227</v>
      </c>
      <c r="E59" s="120">
        <v>3</v>
      </c>
      <c r="F59" s="119" t="s">
        <v>210</v>
      </c>
      <c r="H59" s="121">
        <f>ROUND(E59*G59, 2)</f>
        <v>0</v>
      </c>
      <c r="J59" s="121">
        <f t="shared" si="5"/>
        <v>0</v>
      </c>
      <c r="O59" s="119">
        <v>20</v>
      </c>
      <c r="P59" s="119" t="s">
        <v>131</v>
      </c>
      <c r="T59" s="123" t="s">
        <v>2</v>
      </c>
      <c r="U59" s="123" t="s">
        <v>2</v>
      </c>
      <c r="V59" s="123" t="s">
        <v>211</v>
      </c>
      <c r="W59" s="124">
        <v>3</v>
      </c>
      <c r="Z59" s="119" t="s">
        <v>212</v>
      </c>
      <c r="AA59" s="119" t="s">
        <v>131</v>
      </c>
    </row>
    <row r="60" spans="1:27">
      <c r="A60" s="116">
        <v>35</v>
      </c>
      <c r="B60" s="117" t="s">
        <v>207</v>
      </c>
      <c r="C60" s="118" t="s">
        <v>228</v>
      </c>
      <c r="D60" s="125" t="s">
        <v>229</v>
      </c>
      <c r="E60" s="120">
        <v>1</v>
      </c>
      <c r="F60" s="119" t="s">
        <v>230</v>
      </c>
      <c r="H60" s="121">
        <f>ROUND(E60*G60, 2)</f>
        <v>0</v>
      </c>
      <c r="J60" s="121">
        <f t="shared" si="5"/>
        <v>0</v>
      </c>
      <c r="O60" s="119">
        <v>20</v>
      </c>
      <c r="P60" s="119" t="s">
        <v>131</v>
      </c>
      <c r="T60" s="123" t="s">
        <v>2</v>
      </c>
      <c r="U60" s="123" t="s">
        <v>2</v>
      </c>
      <c r="V60" s="123" t="s">
        <v>211</v>
      </c>
      <c r="W60" s="124">
        <v>1</v>
      </c>
      <c r="Z60" s="119" t="s">
        <v>212</v>
      </c>
      <c r="AA60" s="119" t="s">
        <v>131</v>
      </c>
    </row>
    <row r="61" spans="1:27">
      <c r="D61" s="136" t="s">
        <v>231</v>
      </c>
      <c r="E61" s="137">
        <f>J61</f>
        <v>0</v>
      </c>
      <c r="H61" s="137">
        <f>SUM(H50:H60)</f>
        <v>0</v>
      </c>
      <c r="I61" s="137">
        <f>SUM(I50:I60)</f>
        <v>0</v>
      </c>
      <c r="J61" s="137">
        <f>SUM(J50:J60)</f>
        <v>0</v>
      </c>
      <c r="L61" s="138">
        <f>SUM(L50:L60)</f>
        <v>0</v>
      </c>
      <c r="N61" s="139">
        <f>SUM(N50:N60)</f>
        <v>0</v>
      </c>
      <c r="W61" s="124">
        <f>SUM(W50:W60)</f>
        <v>13</v>
      </c>
    </row>
    <row r="63" spans="1:27">
      <c r="D63" s="136" t="s">
        <v>231</v>
      </c>
      <c r="E63" s="137">
        <f>J63</f>
        <v>0</v>
      </c>
      <c r="H63" s="137">
        <f>+H61</f>
        <v>0</v>
      </c>
      <c r="I63" s="137">
        <f>+I61</f>
        <v>0</v>
      </c>
      <c r="J63" s="137">
        <f>+J61</f>
        <v>0</v>
      </c>
      <c r="L63" s="138">
        <f>+L61</f>
        <v>0</v>
      </c>
      <c r="N63" s="139">
        <f>+N61</f>
        <v>0</v>
      </c>
      <c r="W63" s="124">
        <f>+W61</f>
        <v>13</v>
      </c>
    </row>
    <row r="65" spans="4:23">
      <c r="D65" s="140" t="s">
        <v>232</v>
      </c>
      <c r="E65" s="137">
        <f>J65</f>
        <v>0</v>
      </c>
      <c r="H65" s="137">
        <f>+H48+H63</f>
        <v>0</v>
      </c>
      <c r="I65" s="137">
        <f>+I48+I63</f>
        <v>0</v>
      </c>
      <c r="J65" s="137">
        <f>+J48+J63</f>
        <v>0</v>
      </c>
      <c r="L65" s="138">
        <f>+L48+L63</f>
        <v>183.1026435</v>
      </c>
      <c r="N65" s="139">
        <f>+N48+N63</f>
        <v>26.124600000000001</v>
      </c>
      <c r="W65" s="124">
        <f>+W48+W63</f>
        <v>415.99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2020-01-30T07:26:41Z</cp:lastPrinted>
  <dcterms:created xsi:type="dcterms:W3CDTF">1999-04-06T07:39:42Z</dcterms:created>
  <dcterms:modified xsi:type="dcterms:W3CDTF">2020-01-31T12:48:02Z</dcterms:modified>
</cp:coreProperties>
</file>