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loha\POMOCNE\"/>
    </mc:Choice>
  </mc:AlternateContent>
  <bookViews>
    <workbookView xWindow="0" yWindow="0" windowWidth="28800" windowHeight="12300"/>
  </bookViews>
  <sheets>
    <sheet name="Súhrnný rozpočet" sheetId="3" r:id="rId1"/>
    <sheet name="Rekapitulácia" sheetId="2" r:id="rId2"/>
    <sheet name="SO01" sheetId="6" r:id="rId3"/>
  </sheets>
  <externalReferences>
    <externalReference r:id="rId4"/>
  </externalReferences>
  <definedNames>
    <definedName name="_xlnm.Print_Area" localSheetId="1">Rekapitulácia!$B$2:$K$57</definedName>
    <definedName name="_xlnm.Print_Area" localSheetId="2">'SO01'!$A$1:$H$104</definedName>
    <definedName name="_xlnm.Print_Area" localSheetId="0">'Súhrnný rozpočet'!$B$1:$I$41</definedName>
  </definedNames>
  <calcPr calcId="162913"/>
</workbook>
</file>

<file path=xl/calcChain.xml><?xml version="1.0" encoding="utf-8"?>
<calcChain xmlns="http://schemas.openxmlformats.org/spreadsheetml/2006/main">
  <c r="F27" i="2" l="1"/>
  <c r="C91" i="6"/>
  <c r="C90" i="6"/>
  <c r="G27" i="2"/>
  <c r="G32" i="2" s="1"/>
  <c r="G34" i="2" s="1"/>
  <c r="I3" i="2"/>
  <c r="C89" i="6"/>
  <c r="J27" i="2"/>
  <c r="J32" i="2"/>
  <c r="D37" i="2" s="1"/>
  <c r="D40" i="2" s="1"/>
  <c r="I27" i="2"/>
  <c r="K27" i="2" s="1"/>
  <c r="K32" i="2" s="1"/>
  <c r="C3" i="2"/>
  <c r="C37" i="3"/>
  <c r="H31" i="3"/>
  <c r="I31" i="3"/>
  <c r="F26" i="3"/>
  <c r="F25" i="3"/>
  <c r="F23" i="3"/>
  <c r="D21" i="3"/>
  <c r="F21" i="3" s="1"/>
  <c r="G14" i="3"/>
  <c r="I14" i="3" s="1"/>
  <c r="D57" i="2"/>
  <c r="H14" i="3"/>
  <c r="I32" i="2"/>
  <c r="F24" i="3"/>
  <c r="F20" i="3"/>
  <c r="H20" i="3" s="1"/>
  <c r="E34" i="3"/>
  <c r="D47" i="2"/>
  <c r="D27" i="3"/>
  <c r="F27" i="3" s="1"/>
  <c r="I20" i="3"/>
  <c r="D28" i="3"/>
  <c r="F28" i="3"/>
  <c r="G28" i="3" s="1"/>
  <c r="H27" i="2"/>
  <c r="H32" i="2" s="1"/>
  <c r="H34" i="2" s="1"/>
  <c r="G28" i="2"/>
  <c r="E27" i="2"/>
  <c r="E32" i="2" s="1"/>
  <c r="E34" i="2" s="1"/>
  <c r="D18" i="3" s="1"/>
  <c r="D34" i="3" l="1"/>
  <c r="F18" i="3"/>
  <c r="H27" i="3"/>
  <c r="G27" i="3"/>
  <c r="I27" i="3"/>
  <c r="D22" i="3"/>
  <c r="F22" i="3" s="1"/>
  <c r="H28" i="3"/>
  <c r="I28" i="3"/>
  <c r="G20" i="3"/>
  <c r="I18" i="3" l="1"/>
  <c r="I34" i="3" s="1"/>
  <c r="I36" i="3" s="1"/>
  <c r="H18" i="3"/>
  <c r="H34" i="3" s="1"/>
  <c r="G18" i="3"/>
  <c r="G34" i="3" s="1"/>
  <c r="F34" i="3"/>
</calcChain>
</file>

<file path=xl/sharedStrings.xml><?xml version="1.0" encoding="utf-8"?>
<sst xmlns="http://schemas.openxmlformats.org/spreadsheetml/2006/main" count="328" uniqueCount="235">
  <si>
    <t>MJ</t>
  </si>
  <si>
    <t/>
  </si>
  <si>
    <t>Nazov projektu:</t>
  </si>
  <si>
    <t>hod</t>
  </si>
  <si>
    <t xml:space="preserve">Číslo projektu: </t>
  </si>
  <si>
    <t>Stavebný objekt:</t>
  </si>
  <si>
    <t>%</t>
  </si>
  <si>
    <t>Dodavka</t>
  </si>
  <si>
    <t>Montáž</t>
  </si>
  <si>
    <t>Množstvo</t>
  </si>
  <si>
    <t>Jednotková cena</t>
  </si>
  <si>
    <t>Názov prvku</t>
  </si>
  <si>
    <t xml:space="preserve">Cennikové číslo </t>
  </si>
  <si>
    <t>Kód</t>
  </si>
  <si>
    <t>DAVKOVA PRIRAZKA NA PRIPRAVU STAVBY</t>
  </si>
  <si>
    <t>FCU 5270/89</t>
  </si>
  <si>
    <t>PODIEL PRIDRUZ.VYKONOV ZADANE 1%</t>
  </si>
  <si>
    <t>GZS STAVEBNE OBJEKTY (3.25% AUT)</t>
  </si>
  <si>
    <t>REKAPITULÁCIA  NÁKLADOV</t>
  </si>
  <si>
    <t>k  s ú h r n n é m u   r o z p o č t u</t>
  </si>
  <si>
    <t>Členenie nákladov v jednotlivých hlavách</t>
  </si>
  <si>
    <t xml:space="preserve">N á k l a d y   v   EUR </t>
  </si>
  <si>
    <t xml:space="preserve">          Základné náklady</t>
  </si>
  <si>
    <t xml:space="preserve">          Vedľajšie náklady</t>
  </si>
  <si>
    <t xml:space="preserve">Náklady na </t>
  </si>
  <si>
    <t>Celkové</t>
  </si>
  <si>
    <t xml:space="preserve">           v  tom</t>
  </si>
  <si>
    <t xml:space="preserve">          v  tom</t>
  </si>
  <si>
    <t>náklady</t>
  </si>
  <si>
    <t>dodávka</t>
  </si>
  <si>
    <t>montáž</t>
  </si>
  <si>
    <t>materiál</t>
  </si>
  <si>
    <t>prevádz.</t>
  </si>
  <si>
    <t>JKSO</t>
  </si>
  <si>
    <t>podľa</t>
  </si>
  <si>
    <t>Spolu</t>
  </si>
  <si>
    <t>SaZ</t>
  </si>
  <si>
    <t>GZS</t>
  </si>
  <si>
    <t>vplyvy</t>
  </si>
  <si>
    <t>hláv</t>
  </si>
  <si>
    <t>Hlava I. Inžiniersko-projektová činnosť</t>
  </si>
  <si>
    <t xml:space="preserve">            Inžinierska činnosť</t>
  </si>
  <si>
    <t xml:space="preserve">            Správne a ostatné poplatky</t>
  </si>
  <si>
    <t xml:space="preserve">            Zabezpečenie ZoBZ</t>
  </si>
  <si>
    <t xml:space="preserve">            Projekt dopravného značenia</t>
  </si>
  <si>
    <t xml:space="preserve">            Geodetické práce </t>
  </si>
  <si>
    <t xml:space="preserve">                                                            S p o l u</t>
  </si>
  <si>
    <t>Hlava II. Prevádzkový súbor</t>
  </si>
  <si>
    <t>Hlava III. Stavebný objekt</t>
  </si>
  <si>
    <t xml:space="preserve">                 Externé práce a služby</t>
  </si>
  <si>
    <t xml:space="preserve">         Komplex.skúšky a revízie - 20,00.-Eur / hod</t>
  </si>
  <si>
    <t>Hlava VI. Vedľajšie náklady</t>
  </si>
  <si>
    <t xml:space="preserve">         GZS z Hl.II.</t>
  </si>
  <si>
    <t xml:space="preserve">         GZS z Hl.III.</t>
  </si>
  <si>
    <t xml:space="preserve">         Sťažená doprava (vrtuľník,...)</t>
  </si>
  <si>
    <t xml:space="preserve">         Prevádzkové vplyvy</t>
  </si>
  <si>
    <t>Hlava VII. Ostatné náklady</t>
  </si>
  <si>
    <t xml:space="preserve">          Geodetické práce </t>
  </si>
  <si>
    <t xml:space="preserve">          Vytýčenie inžinierskych sietí</t>
  </si>
  <si>
    <t xml:space="preserve">          Koordinácia bezpečnosti</t>
  </si>
  <si>
    <t xml:space="preserve">          Náhrada majetkovej ujmy (škody)</t>
  </si>
  <si>
    <t xml:space="preserve">          Miestne a správne poplatky</t>
  </si>
  <si>
    <t>Hlava VIII. Nepredvídané náklady</t>
  </si>
  <si>
    <t xml:space="preserve">          5% z Hl.II.</t>
  </si>
  <si>
    <t xml:space="preserve">          5% z Hl.III.</t>
  </si>
  <si>
    <t>Hlava X.Náklady na vysporiadanie pozemkov</t>
  </si>
  <si>
    <t xml:space="preserve">          Náhrada za obmedzenie užívania pozemkov</t>
  </si>
  <si>
    <t>Hlava XI. Prevádzkové náklady</t>
  </si>
  <si>
    <t>S Ú H R N N Ý    R O Z P O Č E T</t>
  </si>
  <si>
    <t xml:space="preserve">Vypracovaný v zmysle zákona </t>
  </si>
  <si>
    <t>č.18/96 Z.z. o cenách</t>
  </si>
  <si>
    <t>Miesto stavby</t>
  </si>
  <si>
    <t>Názov odvetvia stavby</t>
  </si>
  <si>
    <t>ENERGETIKA</t>
  </si>
  <si>
    <t>Číslo zákazky:</t>
  </si>
  <si>
    <t>Charakter stavby</t>
  </si>
  <si>
    <t>NOVÁ/REKONŠTRUKCIA</t>
  </si>
  <si>
    <t>Počet príloh:</t>
  </si>
  <si>
    <t>Hlava</t>
  </si>
  <si>
    <t>N á k l a d y     n a</t>
  </si>
  <si>
    <t xml:space="preserve">Stavebná </t>
  </si>
  <si>
    <t>Technolog.</t>
  </si>
  <si>
    <t xml:space="preserve">Náklady </t>
  </si>
  <si>
    <t xml:space="preserve">Celkové </t>
  </si>
  <si>
    <t>číslo</t>
  </si>
  <si>
    <t>časť</t>
  </si>
  <si>
    <t xml:space="preserve"> S p o l u </t>
  </si>
  <si>
    <t>zahŕňané</t>
  </si>
  <si>
    <t>hradené</t>
  </si>
  <si>
    <t>do ZP</t>
  </si>
  <si>
    <t>z  IP</t>
  </si>
  <si>
    <t>stavby</t>
  </si>
  <si>
    <t>I.</t>
  </si>
  <si>
    <t>Inžiniersko-projektová činnosť</t>
  </si>
  <si>
    <t>II.</t>
  </si>
  <si>
    <t>Prevádzkové súbory spolu</t>
  </si>
  <si>
    <t>z toho  -  dodávka</t>
  </si>
  <si>
    <t>III.</t>
  </si>
  <si>
    <t>Stavebné objekty</t>
  </si>
  <si>
    <t>IV.V.</t>
  </si>
  <si>
    <t>Stroje, umelecké diela</t>
  </si>
  <si>
    <t>VI.</t>
  </si>
  <si>
    <t>Vedľajšie náklady spolu</t>
  </si>
  <si>
    <t>v tom: a)  sťažená doprava</t>
  </si>
  <si>
    <t xml:space="preserve">          b)  zariadenie staveniska</t>
  </si>
  <si>
    <t xml:space="preserve">          c)  územné vplyvy</t>
  </si>
  <si>
    <t xml:space="preserve">          d)  prevádzkové vplyvy</t>
  </si>
  <si>
    <t xml:space="preserve">          e)  </t>
  </si>
  <si>
    <t xml:space="preserve">          f)</t>
  </si>
  <si>
    <t>VII.</t>
  </si>
  <si>
    <t xml:space="preserve">Ostatné náklady  </t>
  </si>
  <si>
    <t>VIII.</t>
  </si>
  <si>
    <t>Nepredvídané náklady</t>
  </si>
  <si>
    <t>IX.</t>
  </si>
  <si>
    <t xml:space="preserve">I n é    i n v e s t í c i e </t>
  </si>
  <si>
    <t>X.</t>
  </si>
  <si>
    <t xml:space="preserve">Náklady na vysporiadanie </t>
  </si>
  <si>
    <t>pozemkov ( kúpa, VB, ...)</t>
  </si>
  <si>
    <t>XI.</t>
  </si>
  <si>
    <t xml:space="preserve">Náklady hradené z prevádzk. </t>
  </si>
  <si>
    <t>(neinvestičných ) prostriedkov</t>
  </si>
  <si>
    <t xml:space="preserve">         S p o l u </t>
  </si>
  <si>
    <t xml:space="preserve"> Vypracoval :  </t>
  </si>
  <si>
    <t xml:space="preserve">Celkové  náklady  stavby, bez DPH     </t>
  </si>
  <si>
    <t>EUR</t>
  </si>
  <si>
    <t xml:space="preserve"> Dňa :</t>
  </si>
  <si>
    <t xml:space="preserve"> Spracovateľ :</t>
  </si>
  <si>
    <t>Investor :</t>
  </si>
  <si>
    <t>Schválené dňa :</t>
  </si>
  <si>
    <t>FOLIA VYSTRAZNA PE CERVENA 330 x 0,6 mm</t>
  </si>
  <si>
    <t>Q001</t>
  </si>
  <si>
    <t>Pomocný a pridružený materiál</t>
  </si>
  <si>
    <t>Číslo zákazky</t>
  </si>
  <si>
    <t>Názov stavby</t>
  </si>
  <si>
    <t xml:space="preserve">            -  montáž</t>
  </si>
  <si>
    <t>Ing.  Michal Belák</t>
  </si>
  <si>
    <t>Investor</t>
  </si>
  <si>
    <t xml:space="preserve">Rekapitulácia nákladov podľa hláv v EUR </t>
  </si>
  <si>
    <t>Sumarizácia stavebného objektu</t>
  </si>
  <si>
    <t>KUS</t>
  </si>
  <si>
    <t>M</t>
  </si>
  <si>
    <t>KG</t>
  </si>
  <si>
    <t>Svorka SR 02 odbocna a spojovacia</t>
  </si>
  <si>
    <t>Paska samovulkanizacna 19mm/10m cierna</t>
  </si>
  <si>
    <t>M3</t>
  </si>
  <si>
    <t>UZEMNENIE V ZEMI-PASKA FEZN 30X4MM</t>
  </si>
  <si>
    <t>SVORKA ODBOCNA SR02 PRE PAS FEZN 30/4</t>
  </si>
  <si>
    <t>FOLIA VYSTRAZNA Z PVC ,SIRKA 33 CM</t>
  </si>
  <si>
    <t xml:space="preserve">Rozdelovacia hlava </t>
  </si>
  <si>
    <t>1. Montážny materiál</t>
  </si>
  <si>
    <t>2. Montážne práce</t>
  </si>
  <si>
    <t>3. Zemné práce</t>
  </si>
  <si>
    <t>Stavebné a montážne práce vč. materiálu (1. - 3.)</t>
  </si>
  <si>
    <t>Zaizolovanie samovulkanizačnou páskou do 120 mm2</t>
  </si>
  <si>
    <t>Svorka SR 03 uzemnovacia</t>
  </si>
  <si>
    <t>Paska upinacia nerez,lahka-9,5mm</t>
  </si>
  <si>
    <t>Spona nerez,lahka-9,5mm</t>
  </si>
  <si>
    <t>Obmedzovac prepatia NN Uc=280V</t>
  </si>
  <si>
    <t>SVORKA PRE PAS A LANO SR03</t>
  </si>
  <si>
    <t>UZEMN.V ZEMI VC.SV.-FEZN 10MM PRIEM.VYS.</t>
  </si>
  <si>
    <t>210800184</t>
  </si>
  <si>
    <t>210201881</t>
  </si>
  <si>
    <t>Montáž stožiarovej svorkovnice</t>
  </si>
  <si>
    <t>Paska upinacia 9,5mm / 2-2,5kN</t>
  </si>
  <si>
    <t>LED svietidlo na driek D 60mm</t>
  </si>
  <si>
    <t>PATRONA POISTKOVA PN000 16A   VC.MONTAZE</t>
  </si>
  <si>
    <t>Obmedzovač prepätia NN - Uc=280V IZOL</t>
  </si>
  <si>
    <t>ZAHOZ JAMY PRE STOZIAR VO,ZEM.TR.3-4</t>
  </si>
  <si>
    <t>HLBENIE JAMY PRE STOZIAR VO STROJNE,TR.3</t>
  </si>
  <si>
    <t>UKONCENIE A ZAPOJENIE VOD. DO 2,5</t>
  </si>
  <si>
    <t>UKONC.-ZAP.VOD.DO 16     SVORK.V ROZVADZ</t>
  </si>
  <si>
    <t>PRIPL.NA ZATAHOVANIE KABLA-HM.DO 0,75KG</t>
  </si>
  <si>
    <t>Vedľajsie rozpočtove náklady</t>
  </si>
  <si>
    <t>Vedľajšie rozpočtové naklady -celkom</t>
  </si>
  <si>
    <t xml:space="preserve">Náklady celkom  </t>
  </si>
  <si>
    <t>HOD</t>
  </si>
  <si>
    <t>Hydraulická zdvíhacia plošina vrátane obsluhy inštalovaná na automobilovom podvozku výšky zdrvihu do 13m</t>
  </si>
  <si>
    <t>Ing. Michal Belák</t>
  </si>
  <si>
    <r>
      <t xml:space="preserve">            </t>
    </r>
    <r>
      <rPr>
        <sz val="11"/>
        <rFont val="Calibri"/>
        <family val="2"/>
        <charset val="238"/>
      </rPr>
      <t>Projektová činnosť</t>
    </r>
  </si>
  <si>
    <t>Chranicka kab. HDPE 40 ohybna vlnita</t>
  </si>
  <si>
    <t xml:space="preserve">Paska FeZn 30x4 mm zemniaca pozinkovana </t>
  </si>
  <si>
    <t>Drot pr.10 mm uzemnovaci (1kg=1,6m)</t>
  </si>
  <si>
    <t>Chranicka kab. HDPE 63 pevna hladka</t>
  </si>
  <si>
    <t>Skrina SPP 0 C IV P0, 3x63 A na stlp</t>
  </si>
  <si>
    <t>Kabel CYKY-J 4x10</t>
  </si>
  <si>
    <t>Vonkajšie svietidlo LED VOLTANA 2 39W</t>
  </si>
  <si>
    <t>Poistka vlozka NN000 gG 50A nozova</t>
  </si>
  <si>
    <t>Hlava rozdel. kab. 1kV, 4žily, 4x 6-25</t>
  </si>
  <si>
    <t>Stožiarová svorkovnica 2x prívod E27 (EKM-2072-1D2-4x35-I)</t>
  </si>
  <si>
    <t>Stožiarová svorkovnica 3x prívod E14 (EKM-2020-2D1)</t>
  </si>
  <si>
    <t>Krycia lata uzemnenia 1,7m</t>
  </si>
  <si>
    <t>Výložník 0,5m (V1T-05-D60-ZN )</t>
  </si>
  <si>
    <t>Váložník 1m (V1T-10-D60-ZN)</t>
  </si>
  <si>
    <t>Osvetľovací stožiar STK 60/80/3</t>
  </si>
  <si>
    <t>Základový rošt (ZR 1-5)</t>
  </si>
  <si>
    <t>Kábel CYKY-J 3x1,5</t>
  </si>
  <si>
    <t>RURA KABELOVA OHYBNA HDPE 63 pevna hladka</t>
  </si>
  <si>
    <t>RURA KABELOVA OHYBNA HDPE 40</t>
  </si>
  <si>
    <t>210 120103</t>
  </si>
  <si>
    <t>Poistka vlozka NN 6A zavitova E14</t>
  </si>
  <si>
    <t>Poistka vlozka NN 6A zavitova E27</t>
  </si>
  <si>
    <t xml:space="preserve">PATRONA POISTKOVA E14 </t>
  </si>
  <si>
    <t xml:space="preserve">PATRONA POISTKOVA E27 </t>
  </si>
  <si>
    <t xml:space="preserve">Kábel medený uložený v trubke CYKY 450/750 V 4x10   </t>
  </si>
  <si>
    <t>Kábel medený uložený v pevne CYKY 450/750 V 3x1,5</t>
  </si>
  <si>
    <t>SKRINA POIST.PLAST.3X63A SPP0C NA STLP</t>
  </si>
  <si>
    <t xml:space="preserve">STOŽIAR OSVETLOVACÍ </t>
  </si>
  <si>
    <t>460 200153</t>
  </si>
  <si>
    <t>VYKOP RYHY 35X70 CM TR.3-4</t>
  </si>
  <si>
    <t>460 560153</t>
  </si>
  <si>
    <t>ZAHOZ RYHY 35X70 CM TR.3-4</t>
  </si>
  <si>
    <t>Rezanie špáry</t>
  </si>
  <si>
    <t>m</t>
  </si>
  <si>
    <t>Odstránenie živič. Povrchu hr.5cm</t>
  </si>
  <si>
    <t>m2</t>
  </si>
  <si>
    <t>Odvoz a skladovanie živič. odpadu</t>
  </si>
  <si>
    <t>t</t>
  </si>
  <si>
    <t>460 080002</t>
  </si>
  <si>
    <t>ZAKL.BET.C12/15 DO 2M3 S BEDN.NAKUP.ZME</t>
  </si>
  <si>
    <t>ZMES BETONOVA C12/15</t>
  </si>
  <si>
    <t>Podklad z prostého betónu tr. B 7, 5 hr.80 mm</t>
  </si>
  <si>
    <t>460 120061</t>
  </si>
  <si>
    <t>ODVOZ ZEMINY-NALOZ.,ROZVOZ,UPR.POVRCHU</t>
  </si>
  <si>
    <t xml:space="preserve">Spätná úprava - asfalt 5cm </t>
  </si>
  <si>
    <t>Vedenie VO</t>
  </si>
  <si>
    <t xml:space="preserve">Konzoly VO </t>
  </si>
  <si>
    <t>4. Demontážne práce</t>
  </si>
  <si>
    <t>ROŽŇAVA - UL. ERNESTA RÓTHA REKONŠTRUKCIA VO</t>
  </si>
  <si>
    <t>SO01 REKONŠTRKCIA VO</t>
  </si>
  <si>
    <t>SO01 REKONŠTRUKCIA VO</t>
  </si>
  <si>
    <t xml:space="preserve">         Zásobovacia réžia</t>
  </si>
  <si>
    <t>19-08</t>
  </si>
  <si>
    <t>Mesto Rožňava</t>
  </si>
  <si>
    <t>SO01 REKONŠTRUKCIA VO- DEMONTÁŽ</t>
  </si>
  <si>
    <t>Rožňava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</si>
</sst>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74" formatCode="#,##0.00\ &quot;€&quot;"/>
    <numFmt numFmtId="175" formatCode="#,##0.000\ &quot;€&quot;"/>
    <numFmt numFmtId="176" formatCode="#,##0.000\ _€"/>
    <numFmt numFmtId="177" formatCode="&quot;€&quot;#,##0_);[Red]\(&quot;€&quot;#,##0\)"/>
    <numFmt numFmtId="178" formatCode="##,###"/>
    <numFmt numFmtId="179" formatCode="###&quot; hod.&quot;"/>
    <numFmt numFmtId="180" formatCode="d/m/yy"/>
    <numFmt numFmtId="181" formatCode="&quot;€&quot;#,##0.00_);[Red]\(&quot;€&quot;#,##0.00\)"/>
    <numFmt numFmtId="182" formatCode="#,##0.0000"/>
    <numFmt numFmtId="183" formatCode="#,##0.000"/>
    <numFmt numFmtId="184" formatCode="#,##0.00\ _€"/>
  </numFmts>
  <fonts count="3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7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4" fillId="0" borderId="0"/>
    <xf numFmtId="0" fontId="3" fillId="0" borderId="0"/>
    <xf numFmtId="0" fontId="3" fillId="0" borderId="0"/>
    <xf numFmtId="0" fontId="8" fillId="0" borderId="0"/>
    <xf numFmtId="0" fontId="2" fillId="0" borderId="0"/>
    <xf numFmtId="0" fontId="6" fillId="0" borderId="0"/>
    <xf numFmtId="0" fontId="3" fillId="0" borderId="0"/>
    <xf numFmtId="0" fontId="3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370">
    <xf numFmtId="0" fontId="0" fillId="0" borderId="0" xfId="0"/>
    <xf numFmtId="0" fontId="0" fillId="0" borderId="0" xfId="0" applyFont="1" applyFill="1" applyAlignment="1" applyProtection="1">
      <alignment horizontal="left" vertical="center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/>
    </xf>
    <xf numFmtId="2" fontId="14" fillId="0" borderId="0" xfId="10" applyNumberFormat="1" applyFont="1" applyFill="1" applyAlignment="1" applyProtection="1">
      <alignment horizontal="left" vertical="center"/>
    </xf>
    <xf numFmtId="1" fontId="8" fillId="0" borderId="0" xfId="3" applyNumberFormat="1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1" fontId="11" fillId="0" borderId="0" xfId="3" applyNumberFormat="1" applyFont="1" applyFill="1" applyAlignment="1">
      <alignment horizontal="left" vertical="center"/>
    </xf>
    <xf numFmtId="175" fontId="0" fillId="0" borderId="0" xfId="0" applyNumberFormat="1" applyFont="1" applyFill="1" applyAlignment="1">
      <alignment horizontal="left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175" fontId="11" fillId="0" borderId="0" xfId="0" applyNumberFormat="1" applyFont="1" applyFill="1" applyAlignment="1">
      <alignment horizontal="left" vertical="center"/>
    </xf>
    <xf numFmtId="0" fontId="14" fillId="0" borderId="4" xfId="0" applyFont="1" applyFill="1" applyBorder="1" applyAlignment="1">
      <alignment horizontal="left" vertical="center"/>
    </xf>
    <xf numFmtId="0" fontId="15" fillId="0" borderId="4" xfId="0" applyFont="1" applyFill="1" applyBorder="1" applyAlignment="1">
      <alignment horizontal="left" vertical="center"/>
    </xf>
    <xf numFmtId="0" fontId="13" fillId="0" borderId="4" xfId="0" applyFont="1" applyFill="1" applyBorder="1" applyAlignment="1">
      <alignment horizontal="left" vertical="center"/>
    </xf>
    <xf numFmtId="175" fontId="8" fillId="0" borderId="4" xfId="3" applyNumberFormat="1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1" fontId="11" fillId="0" borderId="5" xfId="3" applyNumberFormat="1" applyFont="1" applyFill="1" applyBorder="1" applyAlignment="1">
      <alignment horizontal="left" vertical="center"/>
    </xf>
    <xf numFmtId="0" fontId="0" fillId="0" borderId="5" xfId="0" applyFont="1" applyFill="1" applyBorder="1" applyAlignment="1" applyProtection="1">
      <alignment horizontal="left" vertical="center"/>
    </xf>
    <xf numFmtId="175" fontId="11" fillId="0" borderId="5" xfId="0" applyNumberFormat="1" applyFont="1" applyFill="1" applyBorder="1" applyAlignment="1">
      <alignment horizontal="left" vertical="center"/>
    </xf>
    <xf numFmtId="0" fontId="13" fillId="0" borderId="4" xfId="0" applyNumberFormat="1" applyFont="1" applyFill="1" applyBorder="1" applyAlignment="1">
      <alignment horizontal="left" vertical="top"/>
    </xf>
    <xf numFmtId="0" fontId="16" fillId="0" borderId="0" xfId="9" applyFont="1" applyFill="1" applyBorder="1" applyAlignment="1" applyProtection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174" fontId="11" fillId="0" borderId="0" xfId="0" applyNumberFormat="1" applyFont="1" applyFill="1" applyBorder="1" applyAlignment="1">
      <alignment horizontal="left" vertical="center"/>
    </xf>
    <xf numFmtId="1" fontId="11" fillId="0" borderId="0" xfId="0" applyNumberFormat="1" applyFont="1" applyFill="1" applyBorder="1" applyAlignment="1">
      <alignment horizontal="left" vertical="center"/>
    </xf>
    <xf numFmtId="175" fontId="11" fillId="0" borderId="0" xfId="0" applyNumberFormat="1" applyFont="1" applyFill="1" applyBorder="1" applyAlignment="1">
      <alignment horizontal="left" vertical="center"/>
    </xf>
    <xf numFmtId="174" fontId="0" fillId="0" borderId="0" xfId="0" applyNumberFormat="1" applyFont="1" applyFill="1" applyBorder="1" applyAlignment="1">
      <alignment horizontal="left" vertical="center"/>
    </xf>
    <xf numFmtId="2" fontId="14" fillId="0" borderId="4" xfId="10" applyNumberFormat="1" applyFont="1" applyFill="1" applyBorder="1" applyAlignment="1" applyProtection="1">
      <alignment horizontal="left" vertical="center"/>
    </xf>
    <xf numFmtId="176" fontId="8" fillId="0" borderId="4" xfId="3" applyNumberFormat="1" applyFont="1" applyFill="1" applyBorder="1" applyAlignment="1">
      <alignment horizontal="left" vertical="center"/>
    </xf>
    <xf numFmtId="176" fontId="13" fillId="0" borderId="4" xfId="3" applyNumberFormat="1" applyFont="1" applyFill="1" applyBorder="1" applyAlignment="1">
      <alignment horizontal="left" vertical="center"/>
    </xf>
    <xf numFmtId="1" fontId="16" fillId="0" borderId="4" xfId="3" applyNumberFormat="1" applyFont="1" applyFill="1" applyBorder="1" applyAlignment="1">
      <alignment horizontal="left" vertical="center"/>
    </xf>
    <xf numFmtId="174" fontId="16" fillId="0" borderId="4" xfId="3" applyNumberFormat="1" applyFont="1" applyFill="1" applyBorder="1" applyAlignment="1">
      <alignment horizontal="left" vertical="center"/>
    </xf>
    <xf numFmtId="174" fontId="13" fillId="0" borderId="4" xfId="3" applyNumberFormat="1" applyFont="1" applyFill="1" applyBorder="1" applyAlignment="1">
      <alignment horizontal="left" vertical="center"/>
    </xf>
    <xf numFmtId="1" fontId="11" fillId="0" borderId="4" xfId="3" applyNumberFormat="1" applyFont="1" applyFill="1" applyBorder="1" applyAlignment="1">
      <alignment horizontal="left" vertical="center"/>
    </xf>
    <xf numFmtId="0" fontId="13" fillId="0" borderId="4" xfId="0" applyFont="1" applyFill="1" applyBorder="1" applyAlignment="1">
      <alignment horizontal="left" vertical="top"/>
    </xf>
    <xf numFmtId="1" fontId="11" fillId="0" borderId="4" xfId="3" applyNumberFormat="1" applyFont="1" applyFill="1" applyBorder="1" applyAlignment="1">
      <alignment horizontal="left"/>
    </xf>
    <xf numFmtId="184" fontId="13" fillId="0" borderId="0" xfId="3" applyNumberFormat="1" applyFont="1" applyFill="1" applyBorder="1" applyAlignment="1">
      <alignment horizontal="right" vertical="center"/>
    </xf>
    <xf numFmtId="0" fontId="15" fillId="0" borderId="4" xfId="0" applyFont="1" applyFill="1" applyBorder="1" applyAlignment="1">
      <alignment horizontal="left" vertical="top" wrapText="1"/>
    </xf>
    <xf numFmtId="184" fontId="13" fillId="0" borderId="0" xfId="0" applyNumberFormat="1" applyFont="1" applyFill="1" applyBorder="1" applyAlignment="1">
      <alignment horizontal="right" vertical="center"/>
    </xf>
    <xf numFmtId="184" fontId="13" fillId="0" borderId="4" xfId="0" applyNumberFormat="1" applyFont="1" applyFill="1" applyBorder="1" applyAlignment="1">
      <alignment horizontal="right" vertical="center"/>
    </xf>
    <xf numFmtId="184" fontId="16" fillId="0" borderId="0" xfId="3" applyNumberFormat="1" applyFont="1" applyFill="1" applyBorder="1" applyAlignment="1">
      <alignment horizontal="right" vertical="center"/>
    </xf>
    <xf numFmtId="184" fontId="16" fillId="0" borderId="0" xfId="0" applyNumberFormat="1" applyFont="1" applyFill="1" applyBorder="1" applyAlignment="1">
      <alignment horizontal="right" vertical="center"/>
    </xf>
    <xf numFmtId="1" fontId="16" fillId="0" borderId="0" xfId="3" applyNumberFormat="1" applyFont="1" applyFill="1" applyBorder="1" applyAlignment="1">
      <alignment horizontal="left" vertical="center"/>
    </xf>
    <xf numFmtId="184" fontId="13" fillId="0" borderId="4" xfId="3" applyNumberFormat="1" applyFont="1" applyFill="1" applyBorder="1" applyAlignment="1">
      <alignment horizontal="right" vertical="center"/>
    </xf>
    <xf numFmtId="1" fontId="8" fillId="0" borderId="0" xfId="3" applyNumberFormat="1" applyFont="1" applyAlignment="1">
      <alignment horizontal="left"/>
    </xf>
    <xf numFmtId="175" fontId="8" fillId="0" borderId="0" xfId="3" applyNumberFormat="1" applyFont="1" applyAlignment="1">
      <alignment horizontal="right"/>
    </xf>
    <xf numFmtId="0" fontId="8" fillId="0" borderId="0" xfId="3" applyFont="1" applyFill="1" applyAlignment="1">
      <alignment horizontal="left" vertical="center"/>
    </xf>
    <xf numFmtId="0" fontId="13" fillId="0" borderId="0" xfId="19" applyFont="1" applyBorder="1"/>
    <xf numFmtId="0" fontId="13" fillId="0" borderId="0" xfId="13" applyFont="1" applyBorder="1"/>
    <xf numFmtId="2" fontId="13" fillId="0" borderId="0" xfId="13" applyNumberFormat="1" applyFont="1" applyFill="1" applyBorder="1" applyAlignment="1">
      <alignment horizontal="right"/>
    </xf>
    <xf numFmtId="2" fontId="13" fillId="0" borderId="0" xfId="13" applyNumberFormat="1" applyFont="1" applyBorder="1" applyAlignment="1">
      <alignment horizontal="right"/>
    </xf>
    <xf numFmtId="0" fontId="13" fillId="0" borderId="0" xfId="13" applyFont="1" applyBorder="1" applyAlignment="1" applyProtection="1">
      <alignment horizontal="left" wrapText="1"/>
      <protection locked="0"/>
    </xf>
    <xf numFmtId="184" fontId="0" fillId="0" borderId="4" xfId="0" applyNumberFormat="1" applyFont="1" applyFill="1" applyBorder="1" applyAlignment="1">
      <alignment horizontal="right" vertical="center"/>
    </xf>
    <xf numFmtId="0" fontId="13" fillId="0" borderId="0" xfId="13" applyFont="1" applyFill="1" applyBorder="1"/>
    <xf numFmtId="0" fontId="13" fillId="0" borderId="0" xfId="13" applyFont="1" applyFill="1" applyBorder="1" applyAlignment="1">
      <alignment horizontal="left"/>
    </xf>
    <xf numFmtId="0" fontId="13" fillId="0" borderId="4" xfId="13" applyFont="1" applyBorder="1"/>
    <xf numFmtId="0" fontId="13" fillId="0" borderId="0" xfId="13" applyFont="1" applyBorder="1" applyAlignment="1">
      <alignment horizontal="left"/>
    </xf>
    <xf numFmtId="0" fontId="13" fillId="0" borderId="4" xfId="13" applyFont="1" applyBorder="1" applyAlignment="1">
      <alignment horizontal="left"/>
    </xf>
    <xf numFmtId="0" fontId="13" fillId="0" borderId="0" xfId="13" applyNumberFormat="1" applyFont="1" applyBorder="1" applyAlignment="1">
      <alignment horizontal="left"/>
    </xf>
    <xf numFmtId="3" fontId="13" fillId="0" borderId="0" xfId="13" applyNumberFormat="1" applyFont="1" applyBorder="1" applyAlignment="1">
      <alignment horizontal="left"/>
    </xf>
    <xf numFmtId="0" fontId="13" fillId="0" borderId="0" xfId="19" applyFont="1" applyBorder="1" applyAlignment="1">
      <alignment horizontal="left"/>
    </xf>
    <xf numFmtId="2" fontId="14" fillId="0" borderId="4" xfId="10" applyNumberFormat="1" applyFont="1" applyFill="1" applyBorder="1" applyAlignment="1" applyProtection="1">
      <alignment horizontal="right" vertical="top"/>
    </xf>
    <xf numFmtId="2" fontId="14" fillId="0" borderId="0" xfId="10" applyNumberFormat="1" applyFont="1" applyFill="1" applyAlignment="1" applyProtection="1">
      <alignment horizontal="right"/>
    </xf>
    <xf numFmtId="174" fontId="0" fillId="0" borderId="0" xfId="0" applyNumberFormat="1" applyFont="1" applyFill="1" applyAlignment="1">
      <alignment horizontal="right"/>
    </xf>
    <xf numFmtId="1" fontId="8" fillId="0" borderId="0" xfId="3" applyNumberFormat="1" applyFont="1" applyAlignment="1">
      <alignment horizontal="left" vertical="center"/>
    </xf>
    <xf numFmtId="1" fontId="8" fillId="0" borderId="0" xfId="3" applyNumberFormat="1" applyFont="1" applyAlignment="1">
      <alignment horizontal="left" wrapText="1"/>
    </xf>
    <xf numFmtId="2" fontId="8" fillId="0" borderId="0" xfId="3" applyNumberFormat="1" applyFont="1" applyAlignment="1">
      <alignment horizontal="right"/>
    </xf>
    <xf numFmtId="2" fontId="13" fillId="0" borderId="0" xfId="19" applyNumberFormat="1" applyFont="1" applyBorder="1" applyAlignment="1">
      <alignment horizontal="right"/>
    </xf>
    <xf numFmtId="2" fontId="13" fillId="0" borderId="4" xfId="13" applyNumberFormat="1" applyFont="1" applyBorder="1" applyAlignment="1">
      <alignment horizontal="right"/>
    </xf>
    <xf numFmtId="2" fontId="13" fillId="0" borderId="4" xfId="10" applyNumberFormat="1" applyFont="1" applyFill="1" applyBorder="1" applyAlignment="1" applyProtection="1">
      <alignment horizontal="right" vertical="center"/>
    </xf>
    <xf numFmtId="2" fontId="11" fillId="0" borderId="0" xfId="0" applyNumberFormat="1" applyFont="1" applyFill="1" applyBorder="1" applyAlignment="1">
      <alignment horizontal="right" vertical="center"/>
    </xf>
    <xf numFmtId="2" fontId="0" fillId="0" borderId="0" xfId="0" applyNumberFormat="1" applyFont="1" applyFill="1" applyBorder="1" applyAlignment="1">
      <alignment horizontal="right" vertical="center"/>
    </xf>
    <xf numFmtId="2" fontId="0" fillId="0" borderId="4" xfId="0" applyNumberFormat="1" applyFont="1" applyFill="1" applyBorder="1" applyAlignment="1">
      <alignment horizontal="right" vertical="center"/>
    </xf>
    <xf numFmtId="0" fontId="0" fillId="0" borderId="0" xfId="0" applyFont="1" applyProtection="1"/>
    <xf numFmtId="0" fontId="17" fillId="0" borderId="6" xfId="0" applyFont="1" applyBorder="1" applyAlignment="1" applyProtection="1">
      <alignment vertical="center"/>
    </xf>
    <xf numFmtId="0" fontId="0" fillId="0" borderId="7" xfId="0" applyFont="1" applyBorder="1" applyProtection="1"/>
    <xf numFmtId="0" fontId="0" fillId="0" borderId="8" xfId="0" applyFont="1" applyBorder="1" applyProtection="1"/>
    <xf numFmtId="0" fontId="0" fillId="0" borderId="9" xfId="0" applyFont="1" applyBorder="1" applyProtection="1"/>
    <xf numFmtId="0" fontId="18" fillId="0" borderId="10" xfId="0" applyFont="1" applyBorder="1" applyAlignment="1" applyProtection="1">
      <alignment vertical="center"/>
    </xf>
    <xf numFmtId="0" fontId="18" fillId="0" borderId="2" xfId="0" applyFont="1" applyBorder="1" applyAlignment="1" applyProtection="1">
      <alignment vertical="center"/>
    </xf>
    <xf numFmtId="0" fontId="19" fillId="0" borderId="0" xfId="0" applyFont="1" applyProtection="1"/>
    <xf numFmtId="3" fontId="0" fillId="2" borderId="11" xfId="0" applyNumberFormat="1" applyFont="1" applyFill="1" applyBorder="1" applyProtection="1"/>
    <xf numFmtId="3" fontId="0" fillId="0" borderId="11" xfId="0" applyNumberFormat="1" applyFont="1" applyBorder="1" applyProtection="1"/>
    <xf numFmtId="3" fontId="0" fillId="0" borderId="12" xfId="0" applyNumberFormat="1" applyFont="1" applyBorder="1" applyProtection="1"/>
    <xf numFmtId="3" fontId="0" fillId="2" borderId="13" xfId="0" applyNumberFormat="1" applyFont="1" applyFill="1" applyBorder="1" applyProtection="1"/>
    <xf numFmtId="3" fontId="0" fillId="0" borderId="13" xfId="0" applyNumberFormat="1" applyFont="1" applyBorder="1" applyProtection="1"/>
    <xf numFmtId="3" fontId="0" fillId="0" borderId="14" xfId="0" applyNumberFormat="1" applyFont="1" applyBorder="1" applyProtection="1"/>
    <xf numFmtId="3" fontId="0" fillId="2" borderId="15" xfId="0" applyNumberFormat="1" applyFont="1" applyFill="1" applyBorder="1" applyProtection="1"/>
    <xf numFmtId="3" fontId="0" fillId="0" borderId="15" xfId="0" applyNumberFormat="1" applyFont="1" applyBorder="1" applyProtection="1"/>
    <xf numFmtId="3" fontId="0" fillId="2" borderId="16" xfId="0" applyNumberFormat="1" applyFont="1" applyFill="1" applyBorder="1" applyProtection="1"/>
    <xf numFmtId="3" fontId="0" fillId="2" borderId="14" xfId="0" applyNumberFormat="1" applyFont="1" applyFill="1" applyBorder="1" applyProtection="1"/>
    <xf numFmtId="3" fontId="0" fillId="0" borderId="16" xfId="0" applyNumberFormat="1" applyFont="1" applyBorder="1" applyProtection="1"/>
    <xf numFmtId="3" fontId="0" fillId="2" borderId="7" xfId="0" applyNumberFormat="1" applyFont="1" applyFill="1" applyBorder="1" applyProtection="1"/>
    <xf numFmtId="3" fontId="0" fillId="2" borderId="17" xfId="0" applyNumberFormat="1" applyFont="1" applyFill="1" applyBorder="1" applyProtection="1"/>
    <xf numFmtId="3" fontId="0" fillId="2" borderId="18" xfId="0" applyNumberFormat="1" applyFont="1" applyFill="1" applyBorder="1" applyProtection="1"/>
    <xf numFmtId="3" fontId="0" fillId="2" borderId="19" xfId="0" applyNumberFormat="1" applyFont="1" applyFill="1" applyBorder="1" applyProtection="1"/>
    <xf numFmtId="3" fontId="0" fillId="0" borderId="18" xfId="0" applyNumberFormat="1" applyFont="1" applyBorder="1" applyProtection="1"/>
    <xf numFmtId="3" fontId="0" fillId="0" borderId="20" xfId="0" applyNumberFormat="1" applyFont="1" applyBorder="1" applyProtection="1"/>
    <xf numFmtId="3" fontId="0" fillId="2" borderId="21" xfId="0" applyNumberFormat="1" applyFont="1" applyFill="1" applyBorder="1" applyProtection="1"/>
    <xf numFmtId="3" fontId="0" fillId="0" borderId="22" xfId="0" applyNumberFormat="1" applyFont="1" applyBorder="1" applyProtection="1"/>
    <xf numFmtId="3" fontId="0" fillId="0" borderId="23" xfId="0" applyNumberFormat="1" applyFont="1" applyBorder="1" applyProtection="1"/>
    <xf numFmtId="3" fontId="0" fillId="0" borderId="24" xfId="0" applyNumberFormat="1" applyFont="1" applyBorder="1" applyProtection="1"/>
    <xf numFmtId="14" fontId="13" fillId="0" borderId="0" xfId="0" applyNumberFormat="1" applyFont="1" applyBorder="1" applyAlignment="1" applyProtection="1">
      <alignment horizontal="left"/>
    </xf>
    <xf numFmtId="0" fontId="20" fillId="0" borderId="0" xfId="0" applyFont="1" applyProtection="1"/>
    <xf numFmtId="0" fontId="20" fillId="0" borderId="0" xfId="0" applyFont="1" applyAlignment="1" applyProtection="1">
      <alignment horizontal="right"/>
    </xf>
    <xf numFmtId="0" fontId="20" fillId="0" borderId="0" xfId="0" applyFont="1" applyBorder="1" applyProtection="1"/>
    <xf numFmtId="0" fontId="21" fillId="0" borderId="0" xfId="0" applyFont="1" applyProtection="1"/>
    <xf numFmtId="0" fontId="20" fillId="0" borderId="0" xfId="0" applyFont="1" applyAlignment="1" applyProtection="1"/>
    <xf numFmtId="182" fontId="20" fillId="0" borderId="0" xfId="0" applyNumberFormat="1" applyFont="1" applyAlignment="1" applyProtection="1">
      <alignment horizontal="left"/>
    </xf>
    <xf numFmtId="0" fontId="13" fillId="0" borderId="2" xfId="0" applyFont="1" applyBorder="1" applyProtection="1"/>
    <xf numFmtId="0" fontId="13" fillId="0" borderId="19" xfId="0" applyFont="1" applyBorder="1" applyAlignment="1" applyProtection="1">
      <alignment horizontal="left"/>
      <protection locked="0"/>
    </xf>
    <xf numFmtId="0" fontId="13" fillId="0" borderId="4" xfId="0" applyFont="1" applyBorder="1" applyProtection="1"/>
    <xf numFmtId="0" fontId="13" fillId="0" borderId="13" xfId="0" applyFont="1" applyBorder="1" applyAlignment="1" applyProtection="1">
      <alignment horizontal="center"/>
    </xf>
    <xf numFmtId="0" fontId="13" fillId="0" borderId="13" xfId="0" applyFont="1" applyBorder="1" applyProtection="1"/>
    <xf numFmtId="0" fontId="13" fillId="0" borderId="18" xfId="0" applyFont="1" applyBorder="1" applyAlignment="1" applyProtection="1">
      <alignment horizontal="center"/>
    </xf>
    <xf numFmtId="0" fontId="13" fillId="0" borderId="15" xfId="0" applyFont="1" applyBorder="1" applyProtection="1"/>
    <xf numFmtId="3" fontId="13" fillId="0" borderId="13" xfId="0" applyNumberFormat="1" applyFont="1" applyBorder="1" applyProtection="1"/>
    <xf numFmtId="3" fontId="13" fillId="0" borderId="11" xfId="0" applyNumberFormat="1" applyFont="1" applyBorder="1" applyProtection="1"/>
    <xf numFmtId="0" fontId="13" fillId="0" borderId="8" xfId="0" applyFont="1" applyBorder="1" applyProtection="1"/>
    <xf numFmtId="0" fontId="13" fillId="0" borderId="25" xfId="0" applyFont="1" applyBorder="1" applyProtection="1"/>
    <xf numFmtId="0" fontId="18" fillId="0" borderId="26" xfId="0" applyFont="1" applyBorder="1" applyAlignment="1" applyProtection="1">
      <alignment horizontal="right" vertical="center"/>
    </xf>
    <xf numFmtId="0" fontId="18" fillId="0" borderId="26" xfId="0" applyFont="1" applyBorder="1" applyAlignment="1" applyProtection="1">
      <alignment horizontal="center" vertical="center"/>
    </xf>
    <xf numFmtId="0" fontId="22" fillId="0" borderId="26" xfId="0" applyFont="1" applyBorder="1" applyAlignment="1" applyProtection="1">
      <alignment vertical="center"/>
    </xf>
    <xf numFmtId="0" fontId="18" fillId="0" borderId="9" xfId="0" applyFont="1" applyBorder="1" applyAlignment="1" applyProtection="1">
      <alignment vertical="center"/>
    </xf>
    <xf numFmtId="0" fontId="18" fillId="0" borderId="4" xfId="0" applyFont="1" applyBorder="1" applyAlignment="1" applyProtection="1">
      <alignment horizontal="center" vertical="center"/>
    </xf>
    <xf numFmtId="0" fontId="22" fillId="0" borderId="27" xfId="0" applyFont="1" applyBorder="1" applyProtection="1"/>
    <xf numFmtId="0" fontId="22" fillId="0" borderId="0" xfId="0" applyFont="1" applyBorder="1" applyProtection="1"/>
    <xf numFmtId="0" fontId="22" fillId="0" borderId="28" xfId="0" applyFont="1" applyBorder="1" applyProtection="1"/>
    <xf numFmtId="0" fontId="22" fillId="0" borderId="5" xfId="0" applyFont="1" applyBorder="1" applyProtection="1"/>
    <xf numFmtId="0" fontId="22" fillId="0" borderId="29" xfId="0" applyFont="1" applyBorder="1" applyProtection="1"/>
    <xf numFmtId="0" fontId="22" fillId="0" borderId="8" xfId="0" applyFont="1" applyBorder="1" applyProtection="1"/>
    <xf numFmtId="0" fontId="17" fillId="0" borderId="2" xfId="0" applyFont="1" applyBorder="1" applyProtection="1"/>
    <xf numFmtId="0" fontId="22" fillId="0" borderId="9" xfId="0" applyFont="1" applyBorder="1" applyProtection="1"/>
    <xf numFmtId="0" fontId="22" fillId="0" borderId="4" xfId="0" applyFont="1" applyBorder="1" applyProtection="1"/>
    <xf numFmtId="0" fontId="22" fillId="0" borderId="25" xfId="0" applyFont="1" applyBorder="1" applyProtection="1"/>
    <xf numFmtId="0" fontId="17" fillId="0" borderId="4" xfId="0" applyFont="1" applyBorder="1" applyProtection="1"/>
    <xf numFmtId="0" fontId="22" fillId="0" borderId="2" xfId="0" applyFont="1" applyBorder="1" applyAlignment="1" applyProtection="1">
      <alignment vertical="center"/>
    </xf>
    <xf numFmtId="0" fontId="22" fillId="0" borderId="4" xfId="0" applyFont="1" applyBorder="1" applyAlignment="1" applyProtection="1">
      <alignment vertical="center"/>
    </xf>
    <xf numFmtId="0" fontId="22" fillId="0" borderId="20" xfId="0" applyFont="1" applyBorder="1" applyProtection="1"/>
    <xf numFmtId="0" fontId="17" fillId="0" borderId="30" xfId="0" applyFont="1" applyBorder="1" applyAlignment="1" applyProtection="1">
      <alignment horizontal="center"/>
    </xf>
    <xf numFmtId="0" fontId="17" fillId="0" borderId="13" xfId="0" applyFont="1" applyBorder="1" applyAlignment="1" applyProtection="1">
      <alignment horizontal="center"/>
    </xf>
    <xf numFmtId="0" fontId="17" fillId="0" borderId="14" xfId="0" applyFont="1" applyBorder="1" applyAlignment="1" applyProtection="1">
      <alignment horizontal="center"/>
    </xf>
    <xf numFmtId="0" fontId="17" fillId="0" borderId="13" xfId="0" applyFont="1" applyBorder="1" applyProtection="1"/>
    <xf numFmtId="0" fontId="22" fillId="0" borderId="31" xfId="0" applyFont="1" applyBorder="1" applyAlignment="1" applyProtection="1">
      <alignment horizontal="left"/>
    </xf>
    <xf numFmtId="0" fontId="22" fillId="0" borderId="18" xfId="0" applyFont="1" applyBorder="1" applyProtection="1"/>
    <xf numFmtId="0" fontId="17" fillId="0" borderId="18" xfId="0" applyFont="1" applyBorder="1" applyAlignment="1" applyProtection="1">
      <alignment horizontal="center"/>
    </xf>
    <xf numFmtId="0" fontId="17" fillId="0" borderId="32" xfId="0" applyFont="1" applyBorder="1" applyAlignment="1" applyProtection="1">
      <alignment horizontal="center"/>
    </xf>
    <xf numFmtId="0" fontId="22" fillId="0" borderId="33" xfId="0" applyFont="1" applyBorder="1" applyAlignment="1" applyProtection="1">
      <alignment horizontal="center"/>
    </xf>
    <xf numFmtId="0" fontId="17" fillId="0" borderId="11" xfId="0" applyFont="1" applyBorder="1" applyProtection="1"/>
    <xf numFmtId="0" fontId="22" fillId="0" borderId="30" xfId="0" applyFont="1" applyBorder="1" applyAlignment="1" applyProtection="1">
      <alignment horizontal="center"/>
    </xf>
    <xf numFmtId="0" fontId="17" fillId="0" borderId="15" xfId="0" applyFont="1" applyBorder="1" applyProtection="1"/>
    <xf numFmtId="0" fontId="22" fillId="0" borderId="34" xfId="0" applyFont="1" applyBorder="1" applyAlignment="1" applyProtection="1">
      <alignment horizontal="center"/>
    </xf>
    <xf numFmtId="0" fontId="17" fillId="0" borderId="8" xfId="0" applyFont="1" applyBorder="1" applyProtection="1"/>
    <xf numFmtId="0" fontId="17" fillId="0" borderId="25" xfId="0" applyFont="1" applyBorder="1" applyProtection="1"/>
    <xf numFmtId="0" fontId="17" fillId="0" borderId="7" xfId="0" applyFont="1" applyBorder="1" applyProtection="1"/>
    <xf numFmtId="0" fontId="17" fillId="0" borderId="21" xfId="0" applyFont="1" applyBorder="1" applyProtection="1"/>
    <xf numFmtId="0" fontId="18" fillId="0" borderId="35" xfId="0" applyFont="1" applyBorder="1" applyProtection="1"/>
    <xf numFmtId="0" fontId="18" fillId="0" borderId="22" xfId="0" applyFont="1" applyBorder="1" applyProtection="1"/>
    <xf numFmtId="0" fontId="17" fillId="0" borderId="36" xfId="0" applyFont="1" applyBorder="1" applyProtection="1"/>
    <xf numFmtId="0" fontId="17" fillId="0" borderId="26" xfId="0" applyFont="1" applyBorder="1" applyProtection="1"/>
    <xf numFmtId="0" fontId="17" fillId="0" borderId="6" xfId="0" applyFont="1" applyBorder="1" applyProtection="1"/>
    <xf numFmtId="9" fontId="17" fillId="0" borderId="26" xfId="0" applyNumberFormat="1" applyFont="1" applyBorder="1" applyProtection="1"/>
    <xf numFmtId="0" fontId="22" fillId="0" borderId="37" xfId="0" applyFont="1" applyBorder="1" applyProtection="1"/>
    <xf numFmtId="0" fontId="17" fillId="0" borderId="27" xfId="0" applyFont="1" applyBorder="1" applyAlignment="1" applyProtection="1"/>
    <xf numFmtId="0" fontId="23" fillId="0" borderId="36" xfId="0" applyFont="1" applyBorder="1" applyAlignment="1" applyProtection="1">
      <alignment horizontal="left" vertical="center"/>
    </xf>
    <xf numFmtId="0" fontId="0" fillId="0" borderId="0" xfId="0" applyFont="1"/>
    <xf numFmtId="0" fontId="0" fillId="0" borderId="38" xfId="0" applyFont="1" applyBorder="1" applyProtection="1"/>
    <xf numFmtId="0" fontId="0" fillId="0" borderId="15" xfId="0" applyFont="1" applyBorder="1" applyProtection="1"/>
    <xf numFmtId="0" fontId="0" fillId="0" borderId="17" xfId="0" applyFont="1" applyBorder="1" applyProtection="1"/>
    <xf numFmtId="3" fontId="0" fillId="0" borderId="13" xfId="0" applyNumberFormat="1" applyFont="1" applyBorder="1" applyProtection="1">
      <protection locked="0"/>
    </xf>
    <xf numFmtId="3" fontId="0" fillId="0" borderId="39" xfId="0" applyNumberFormat="1" applyFont="1" applyBorder="1" applyProtection="1"/>
    <xf numFmtId="3" fontId="0" fillId="0" borderId="37" xfId="0" applyNumberFormat="1" applyFont="1" applyBorder="1" applyProtection="1"/>
    <xf numFmtId="3" fontId="0" fillId="0" borderId="0" xfId="0" applyNumberFormat="1" applyFont="1" applyProtection="1"/>
    <xf numFmtId="37" fontId="0" fillId="0" borderId="0" xfId="0" applyNumberFormat="1" applyFont="1" applyProtection="1"/>
    <xf numFmtId="3" fontId="0" fillId="0" borderId="18" xfId="0" applyNumberFormat="1" applyFont="1" applyBorder="1" applyProtection="1">
      <protection locked="0"/>
    </xf>
    <xf numFmtId="3" fontId="0" fillId="0" borderId="25" xfId="0" applyNumberFormat="1" applyFont="1" applyBorder="1" applyProtection="1"/>
    <xf numFmtId="3" fontId="0" fillId="0" borderId="8" xfId="0" applyNumberFormat="1" applyFont="1" applyBorder="1" applyProtection="1"/>
    <xf numFmtId="3" fontId="0" fillId="0" borderId="17" xfId="0" applyNumberFormat="1" applyFont="1" applyBorder="1" applyProtection="1"/>
    <xf numFmtId="0" fontId="0" fillId="0" borderId="0" xfId="0" applyFont="1" applyProtection="1">
      <protection locked="0"/>
    </xf>
    <xf numFmtId="3" fontId="0" fillId="0" borderId="21" xfId="0" applyNumberFormat="1" applyFont="1" applyBorder="1" applyProtection="1"/>
    <xf numFmtId="10" fontId="0" fillId="0" borderId="0" xfId="0" applyNumberFormat="1" applyFont="1"/>
    <xf numFmtId="3" fontId="0" fillId="0" borderId="0" xfId="0" applyNumberFormat="1" applyFont="1" applyBorder="1" applyProtection="1">
      <protection locked="0"/>
    </xf>
    <xf numFmtId="3" fontId="0" fillId="0" borderId="32" xfId="0" applyNumberFormat="1" applyFont="1" applyBorder="1" applyProtection="1"/>
    <xf numFmtId="3" fontId="0" fillId="0" borderId="0" xfId="0" applyNumberFormat="1" applyFont="1" applyProtection="1">
      <protection locked="0"/>
    </xf>
    <xf numFmtId="3" fontId="0" fillId="0" borderId="39" xfId="0" applyNumberFormat="1" applyFont="1" applyFill="1" applyBorder="1" applyProtection="1">
      <protection locked="0"/>
    </xf>
    <xf numFmtId="3" fontId="0" fillId="0" borderId="39" xfId="0" applyNumberFormat="1" applyFont="1" applyBorder="1" applyProtection="1">
      <protection locked="0"/>
    </xf>
    <xf numFmtId="0" fontId="0" fillId="0" borderId="0" xfId="0" applyFont="1" applyProtection="1">
      <protection locked="0" hidden="1"/>
    </xf>
    <xf numFmtId="37" fontId="0" fillId="0" borderId="0" xfId="0" applyNumberFormat="1" applyFont="1"/>
    <xf numFmtId="9" fontId="0" fillId="0" borderId="0" xfId="0" applyNumberFormat="1" applyFont="1" applyProtection="1"/>
    <xf numFmtId="9" fontId="0" fillId="0" borderId="0" xfId="0" applyNumberFormat="1" applyFont="1" applyProtection="1">
      <protection locked="0"/>
    </xf>
    <xf numFmtId="3" fontId="0" fillId="0" borderId="13" xfId="0" applyNumberFormat="1" applyFont="1" applyFill="1" applyBorder="1" applyProtection="1">
      <protection locked="0"/>
    </xf>
    <xf numFmtId="3" fontId="0" fillId="0" borderId="13" xfId="0" applyNumberFormat="1" applyFont="1" applyFill="1" applyBorder="1" applyProtection="1"/>
    <xf numFmtId="3" fontId="0" fillId="0" borderId="39" xfId="0" applyNumberFormat="1" applyFont="1" applyFill="1" applyBorder="1" applyProtection="1"/>
    <xf numFmtId="3" fontId="0" fillId="0" borderId="37" xfId="0" applyNumberFormat="1" applyFont="1" applyFill="1" applyBorder="1" applyProtection="1"/>
    <xf numFmtId="3" fontId="0" fillId="0" borderId="40" xfId="0" applyNumberFormat="1" applyFont="1" applyBorder="1" applyProtection="1"/>
    <xf numFmtId="3" fontId="0" fillId="0" borderId="41" xfId="0" applyNumberFormat="1" applyFont="1" applyBorder="1" applyProtection="1"/>
    <xf numFmtId="3" fontId="0" fillId="0" borderId="42" xfId="0" applyNumberFormat="1" applyFont="1" applyBorder="1" applyProtection="1"/>
    <xf numFmtId="0" fontId="16" fillId="0" borderId="36" xfId="0" applyFont="1" applyBorder="1" applyAlignment="1" applyProtection="1">
      <alignment vertical="center"/>
    </xf>
    <xf numFmtId="0" fontId="13" fillId="0" borderId="27" xfId="0" applyFont="1" applyBorder="1" applyProtection="1"/>
    <xf numFmtId="0" fontId="13" fillId="0" borderId="39" xfId="0" applyFont="1" applyBorder="1" applyProtection="1"/>
    <xf numFmtId="0" fontId="13" fillId="0" borderId="9" xfId="0" applyFont="1" applyBorder="1" applyProtection="1"/>
    <xf numFmtId="0" fontId="13" fillId="0" borderId="15" xfId="0" applyFont="1" applyBorder="1" applyAlignment="1" applyProtection="1">
      <alignment horizontal="center"/>
    </xf>
    <xf numFmtId="0" fontId="13" fillId="0" borderId="27" xfId="0" applyFont="1" applyBorder="1" applyAlignment="1" applyProtection="1">
      <alignment horizontal="center"/>
    </xf>
    <xf numFmtId="0" fontId="13" fillId="0" borderId="1" xfId="0" applyFont="1" applyBorder="1" applyAlignment="1" applyProtection="1">
      <alignment horizontal="left"/>
    </xf>
    <xf numFmtId="0" fontId="13" fillId="0" borderId="3" xfId="0" applyFont="1" applyBorder="1" applyProtection="1"/>
    <xf numFmtId="0" fontId="13" fillId="0" borderId="2" xfId="0" applyFont="1" applyBorder="1" applyAlignment="1" applyProtection="1">
      <alignment horizontal="left"/>
    </xf>
    <xf numFmtId="0" fontId="13" fillId="0" borderId="43" xfId="0" applyFont="1" applyBorder="1" applyAlignment="1" applyProtection="1">
      <alignment horizontal="right"/>
    </xf>
    <xf numFmtId="0" fontId="13" fillId="0" borderId="44" xfId="0" applyFont="1" applyBorder="1" applyProtection="1"/>
    <xf numFmtId="0" fontId="13" fillId="0" borderId="39" xfId="0" applyFont="1" applyBorder="1" applyAlignment="1" applyProtection="1">
      <alignment horizontal="center"/>
    </xf>
    <xf numFmtId="0" fontId="13" fillId="0" borderId="37" xfId="0" applyFont="1" applyBorder="1" applyAlignment="1" applyProtection="1">
      <alignment horizontal="center"/>
    </xf>
    <xf numFmtId="0" fontId="13" fillId="0" borderId="27" xfId="0" applyFont="1" applyFill="1" applyBorder="1" applyAlignment="1" applyProtection="1">
      <alignment horizontal="left"/>
    </xf>
    <xf numFmtId="0" fontId="13" fillId="0" borderId="18" xfId="0" applyFont="1" applyBorder="1" applyProtection="1"/>
    <xf numFmtId="0" fontId="13" fillId="0" borderId="20" xfId="0" applyFont="1" applyBorder="1" applyProtection="1"/>
    <xf numFmtId="0" fontId="24" fillId="0" borderId="44" xfId="0" applyFont="1" applyBorder="1" applyProtection="1"/>
    <xf numFmtId="0" fontId="16" fillId="0" borderId="27" xfId="0" applyFont="1" applyBorder="1" applyProtection="1"/>
    <xf numFmtId="177" fontId="25" fillId="0" borderId="0" xfId="0" applyNumberFormat="1" applyFont="1"/>
    <xf numFmtId="0" fontId="12" fillId="0" borderId="0" xfId="0" applyFont="1" applyProtection="1"/>
    <xf numFmtId="0" fontId="13" fillId="0" borderId="27" xfId="0" applyFont="1" applyBorder="1" applyProtection="1">
      <protection locked="0"/>
    </xf>
    <xf numFmtId="178" fontId="13" fillId="0" borderId="13" xfId="0" applyNumberFormat="1" applyFont="1" applyBorder="1" applyProtection="1">
      <protection locked="0"/>
    </xf>
    <xf numFmtId="0" fontId="13" fillId="0" borderId="30" xfId="0" applyFont="1" applyBorder="1" applyProtection="1">
      <protection locked="0"/>
    </xf>
    <xf numFmtId="10" fontId="13" fillId="0" borderId="0" xfId="0" applyNumberFormat="1" applyFont="1" applyAlignment="1" applyProtection="1">
      <alignment horizontal="center"/>
      <protection locked="0" hidden="1"/>
    </xf>
    <xf numFmtId="0" fontId="13" fillId="0" borderId="9" xfId="0" applyFont="1" applyFill="1" applyBorder="1" applyProtection="1"/>
    <xf numFmtId="179" fontId="13" fillId="0" borderId="18" xfId="0" applyNumberFormat="1" applyFont="1" applyFill="1" applyBorder="1" applyProtection="1">
      <protection locked="0"/>
    </xf>
    <xf numFmtId="0" fontId="24" fillId="0" borderId="27" xfId="0" applyFont="1" applyBorder="1" applyProtection="1"/>
    <xf numFmtId="180" fontId="13" fillId="0" borderId="27" xfId="0" applyNumberFormat="1" applyFont="1" applyBorder="1" applyProtection="1"/>
    <xf numFmtId="0" fontId="13" fillId="0" borderId="30" xfId="0" applyFont="1" applyBorder="1" applyProtection="1"/>
    <xf numFmtId="0" fontId="26" fillId="0" borderId="0" xfId="18" applyFont="1"/>
    <xf numFmtId="0" fontId="13" fillId="0" borderId="27" xfId="0" applyFont="1" applyFill="1" applyBorder="1" applyProtection="1"/>
    <xf numFmtId="0" fontId="13" fillId="0" borderId="13" xfId="0" applyFont="1" applyFill="1" applyBorder="1" applyProtection="1"/>
    <xf numFmtId="0" fontId="12" fillId="0" borderId="0" xfId="0" applyFont="1"/>
    <xf numFmtId="0" fontId="25" fillId="0" borderId="0" xfId="0" applyFont="1"/>
    <xf numFmtId="9" fontId="27" fillId="0" borderId="0" xfId="18" applyNumberFormat="1" applyFont="1"/>
    <xf numFmtId="181" fontId="13" fillId="0" borderId="9" xfId="0" applyNumberFormat="1" applyFont="1" applyBorder="1" applyProtection="1"/>
    <xf numFmtId="177" fontId="27" fillId="0" borderId="0" xfId="18" applyNumberFormat="1" applyFont="1" applyAlignment="1">
      <alignment horizontal="left"/>
    </xf>
    <xf numFmtId="0" fontId="13" fillId="0" borderId="38" xfId="0" applyFont="1" applyBorder="1" applyProtection="1"/>
    <xf numFmtId="0" fontId="13" fillId="0" borderId="40" xfId="0" applyFont="1" applyBorder="1" applyProtection="1"/>
    <xf numFmtId="0" fontId="23" fillId="0" borderId="27" xfId="0" applyFont="1" applyBorder="1" applyAlignment="1" applyProtection="1">
      <alignment vertical="center"/>
    </xf>
    <xf numFmtId="0" fontId="28" fillId="0" borderId="27" xfId="0" applyFont="1" applyBorder="1" applyProtection="1"/>
    <xf numFmtId="0" fontId="2" fillId="0" borderId="0" xfId="16" applyFont="1"/>
    <xf numFmtId="1" fontId="5" fillId="0" borderId="0" xfId="2" applyNumberFormat="1" applyAlignment="1">
      <alignment horizontal="left" vertical="top"/>
    </xf>
    <xf numFmtId="183" fontId="5" fillId="0" borderId="0" xfId="2" applyNumberFormat="1" applyAlignment="1">
      <alignment horizontal="right" vertical="top"/>
    </xf>
    <xf numFmtId="174" fontId="5" fillId="0" borderId="0" xfId="2" applyNumberFormat="1" applyAlignment="1">
      <alignment horizontal="right" vertical="top"/>
    </xf>
    <xf numFmtId="0" fontId="5" fillId="0" borderId="0" xfId="17" applyFont="1" applyAlignment="1">
      <alignment wrapText="1"/>
    </xf>
    <xf numFmtId="0" fontId="5" fillId="0" borderId="0" xfId="17" applyFont="1" applyBorder="1" applyAlignment="1">
      <alignment wrapText="1"/>
    </xf>
    <xf numFmtId="0" fontId="2" fillId="0" borderId="0" xfId="1" applyFont="1" applyBorder="1" applyAlignment="1">
      <alignment horizontal="left" vertical="center" wrapText="1"/>
    </xf>
    <xf numFmtId="1" fontId="5" fillId="0" borderId="0" xfId="2" applyNumberFormat="1" applyBorder="1" applyAlignment="1">
      <alignment horizontal="left" vertical="top"/>
    </xf>
    <xf numFmtId="2" fontId="13" fillId="0" borderId="0" xfId="13" applyNumberFormat="1" applyFont="1" applyFill="1" applyBorder="1" applyAlignment="1">
      <alignment horizontal="right" vertical="center"/>
    </xf>
    <xf numFmtId="2" fontId="8" fillId="0" borderId="0" xfId="3" applyNumberFormat="1" applyFont="1" applyFill="1" applyBorder="1" applyAlignment="1">
      <alignment horizontal="right" vertical="center"/>
    </xf>
    <xf numFmtId="2" fontId="13" fillId="0" borderId="0" xfId="19" applyNumberFormat="1" applyFont="1" applyFill="1" applyBorder="1" applyAlignment="1">
      <alignment horizontal="right" vertical="center"/>
    </xf>
    <xf numFmtId="2" fontId="13" fillId="0" borderId="4" xfId="13" applyNumberFormat="1" applyFont="1" applyFill="1" applyBorder="1" applyAlignment="1">
      <alignment horizontal="right" vertical="center"/>
    </xf>
    <xf numFmtId="2" fontId="13" fillId="0" borderId="0" xfId="19" applyNumberFormat="1" applyFont="1" applyBorder="1" applyAlignment="1">
      <alignment horizontal="right" vertical="center"/>
    </xf>
    <xf numFmtId="2" fontId="5" fillId="0" borderId="0" xfId="2" applyNumberFormat="1" applyAlignment="1">
      <alignment horizontal="right" vertical="top"/>
    </xf>
    <xf numFmtId="2" fontId="13" fillId="0" borderId="0" xfId="13" applyNumberFormat="1" applyFont="1" applyBorder="1" applyAlignment="1" applyProtection="1">
      <alignment horizontal="right" vertical="center"/>
      <protection locked="0"/>
    </xf>
    <xf numFmtId="2" fontId="8" fillId="0" borderId="4" xfId="3" applyNumberFormat="1" applyFont="1" applyFill="1" applyBorder="1" applyAlignment="1">
      <alignment horizontal="right" vertical="center"/>
    </xf>
    <xf numFmtId="2" fontId="0" fillId="0" borderId="21" xfId="0" applyNumberFormat="1" applyFont="1" applyBorder="1" applyProtection="1"/>
    <xf numFmtId="2" fontId="0" fillId="0" borderId="13" xfId="0" applyNumberFormat="1" applyFont="1" applyBorder="1" applyProtection="1">
      <protection locked="0"/>
    </xf>
    <xf numFmtId="2" fontId="0" fillId="0" borderId="39" xfId="0" applyNumberFormat="1" applyFont="1" applyFill="1" applyBorder="1" applyProtection="1">
      <protection locked="0"/>
    </xf>
    <xf numFmtId="2" fontId="0" fillId="0" borderId="39" xfId="0" applyNumberFormat="1" applyFont="1" applyBorder="1" applyProtection="1">
      <protection locked="0"/>
    </xf>
    <xf numFmtId="2" fontId="0" fillId="0" borderId="37" xfId="0" applyNumberFormat="1" applyFont="1" applyBorder="1" applyProtection="1"/>
    <xf numFmtId="2" fontId="0" fillId="0" borderId="14" xfId="0" applyNumberFormat="1" applyFont="1" applyBorder="1" applyProtection="1"/>
    <xf numFmtId="4" fontId="0" fillId="0" borderId="13" xfId="0" applyNumberFormat="1" applyFont="1" applyBorder="1" applyProtection="1">
      <protection locked="0"/>
    </xf>
    <xf numFmtId="4" fontId="0" fillId="0" borderId="0" xfId="0" applyNumberFormat="1" applyFont="1" applyBorder="1" applyProtection="1"/>
    <xf numFmtId="4" fontId="0" fillId="0" borderId="39" xfId="0" applyNumberFormat="1" applyFont="1" applyBorder="1" applyProtection="1">
      <protection locked="0"/>
    </xf>
    <xf numFmtId="4" fontId="0" fillId="0" borderId="37" xfId="0" applyNumberFormat="1" applyFont="1" applyBorder="1" applyProtection="1"/>
    <xf numFmtId="4" fontId="0" fillId="0" borderId="13" xfId="0" applyNumberFormat="1" applyFont="1" applyBorder="1" applyProtection="1"/>
    <xf numFmtId="4" fontId="0" fillId="0" borderId="39" xfId="0" applyNumberFormat="1" applyFont="1" applyBorder="1" applyProtection="1"/>
    <xf numFmtId="4" fontId="0" fillId="0" borderId="14" xfId="0" applyNumberFormat="1" applyFont="1" applyBorder="1" applyProtection="1"/>
    <xf numFmtId="4" fontId="0" fillId="0" borderId="18" xfId="0" applyNumberFormat="1" applyFont="1" applyFill="1" applyBorder="1" applyProtection="1"/>
    <xf numFmtId="4" fontId="0" fillId="0" borderId="25" xfId="0" applyNumberFormat="1" applyFont="1" applyFill="1" applyBorder="1" applyProtection="1"/>
    <xf numFmtId="4" fontId="0" fillId="0" borderId="20" xfId="0" applyNumberFormat="1" applyFont="1" applyFill="1" applyBorder="1" applyProtection="1"/>
    <xf numFmtId="4" fontId="0" fillId="0" borderId="18" xfId="0" applyNumberFormat="1" applyFont="1" applyBorder="1" applyProtection="1"/>
    <xf numFmtId="4" fontId="0" fillId="0" borderId="25" xfId="0" applyNumberFormat="1" applyFont="1" applyBorder="1" applyProtection="1"/>
    <xf numFmtId="4" fontId="0" fillId="0" borderId="20" xfId="0" applyNumberFormat="1" applyFont="1" applyBorder="1" applyProtection="1"/>
    <xf numFmtId="0" fontId="17" fillId="0" borderId="26" xfId="0" applyFont="1" applyBorder="1" applyAlignment="1" applyProtection="1">
      <alignment horizontal="left" vertical="center" wrapText="1"/>
    </xf>
    <xf numFmtId="0" fontId="17" fillId="0" borderId="26" xfId="0" applyFont="1" applyBorder="1" applyAlignment="1" applyProtection="1">
      <alignment horizontal="left" vertical="center"/>
    </xf>
    <xf numFmtId="0" fontId="17" fillId="0" borderId="47" xfId="0" applyFont="1" applyBorder="1" applyAlignment="1" applyProtection="1">
      <alignment horizontal="left" vertical="center"/>
    </xf>
    <xf numFmtId="0" fontId="23" fillId="0" borderId="21" xfId="0" applyFont="1" applyFill="1" applyBorder="1" applyAlignment="1" applyProtection="1">
      <alignment horizontal="center" vertical="center" wrapText="1"/>
    </xf>
    <xf numFmtId="0" fontId="23" fillId="0" borderId="0" xfId="0" applyFont="1" applyFill="1" applyBorder="1" applyAlignment="1" applyProtection="1">
      <alignment horizontal="center" vertical="center" wrapText="1"/>
    </xf>
    <xf numFmtId="0" fontId="23" fillId="0" borderId="37" xfId="0" applyFont="1" applyFill="1" applyBorder="1" applyAlignment="1" applyProtection="1">
      <alignment horizontal="center" vertical="center" wrapText="1"/>
    </xf>
    <xf numFmtId="0" fontId="23" fillId="0" borderId="48" xfId="0" applyFont="1" applyFill="1" applyBorder="1" applyAlignment="1" applyProtection="1">
      <alignment horizontal="center" vertical="center" wrapText="1"/>
    </xf>
    <xf numFmtId="0" fontId="23" fillId="0" borderId="5" xfId="0" applyFont="1" applyFill="1" applyBorder="1" applyAlignment="1" applyProtection="1">
      <alignment horizontal="center" vertical="center" wrapText="1"/>
    </xf>
    <xf numFmtId="0" fontId="23" fillId="0" borderId="49" xfId="0" applyFont="1" applyFill="1" applyBorder="1" applyAlignment="1" applyProtection="1">
      <alignment horizontal="center" vertical="center" wrapText="1"/>
    </xf>
    <xf numFmtId="0" fontId="13" fillId="0" borderId="21" xfId="0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left"/>
      <protection locked="0"/>
    </xf>
    <xf numFmtId="0" fontId="13" fillId="0" borderId="37" xfId="0" applyFont="1" applyFill="1" applyBorder="1" applyAlignment="1" applyProtection="1">
      <alignment horizontal="left"/>
      <protection locked="0"/>
    </xf>
    <xf numFmtId="0" fontId="23" fillId="0" borderId="7" xfId="0" applyFont="1" applyBorder="1" applyAlignment="1" applyProtection="1">
      <alignment horizontal="left" vertical="center"/>
    </xf>
    <xf numFmtId="0" fontId="23" fillId="0" borderId="29" xfId="0" applyFont="1" applyBorder="1" applyAlignment="1" applyProtection="1">
      <alignment horizontal="left" vertical="center"/>
    </xf>
    <xf numFmtId="0" fontId="23" fillId="0" borderId="8" xfId="0" applyFont="1" applyBorder="1" applyAlignment="1" applyProtection="1">
      <alignment horizontal="left" vertical="center"/>
    </xf>
    <xf numFmtId="0" fontId="23" fillId="0" borderId="19" xfId="0" applyFont="1" applyBorder="1" applyAlignment="1" applyProtection="1">
      <alignment horizontal="left" vertical="center"/>
    </xf>
    <xf numFmtId="0" fontId="23" fillId="0" borderId="4" xfId="0" applyFont="1" applyBorder="1" applyAlignment="1" applyProtection="1">
      <alignment horizontal="left" vertical="center"/>
    </xf>
    <xf numFmtId="0" fontId="23" fillId="0" borderId="25" xfId="0" applyFont="1" applyBorder="1" applyAlignment="1" applyProtection="1">
      <alignment horizontal="left" vertical="center"/>
    </xf>
    <xf numFmtId="0" fontId="23" fillId="0" borderId="16" xfId="0" applyFont="1" applyBorder="1" applyAlignment="1" applyProtection="1">
      <alignment vertical="center"/>
    </xf>
    <xf numFmtId="0" fontId="29" fillId="0" borderId="32" xfId="0" applyFont="1" applyBorder="1" applyAlignment="1" applyProtection="1">
      <alignment vertical="center"/>
    </xf>
    <xf numFmtId="3" fontId="23" fillId="0" borderId="50" xfId="0" applyNumberFormat="1" applyFont="1" applyBorder="1" applyAlignment="1" applyProtection="1">
      <alignment vertical="center"/>
    </xf>
    <xf numFmtId="3" fontId="29" fillId="0" borderId="51" xfId="0" applyNumberFormat="1" applyFont="1" applyBorder="1" applyAlignment="1" applyProtection="1">
      <alignment vertical="center"/>
    </xf>
    <xf numFmtId="49" fontId="23" fillId="0" borderId="2" xfId="0" applyNumberFormat="1" applyFont="1" applyFill="1" applyBorder="1" applyAlignment="1" applyProtection="1">
      <alignment horizontal="center"/>
    </xf>
    <xf numFmtId="49" fontId="23" fillId="0" borderId="43" xfId="0" applyNumberFormat="1" applyFont="1" applyFill="1" applyBorder="1" applyAlignment="1" applyProtection="1">
      <alignment horizontal="center"/>
    </xf>
    <xf numFmtId="0" fontId="13" fillId="0" borderId="2" xfId="0" applyFont="1" applyBorder="1" applyAlignment="1" applyProtection="1">
      <alignment horizontal="center"/>
      <protection locked="0"/>
    </xf>
    <xf numFmtId="0" fontId="13" fillId="0" borderId="43" xfId="0" applyFont="1" applyBorder="1" applyAlignment="1" applyProtection="1">
      <alignment horizontal="center"/>
      <protection locked="0"/>
    </xf>
    <xf numFmtId="0" fontId="13" fillId="0" borderId="52" xfId="0" applyFont="1" applyBorder="1" applyAlignment="1" applyProtection="1">
      <alignment horizontal="left"/>
    </xf>
    <xf numFmtId="0" fontId="13" fillId="0" borderId="53" xfId="0" applyFont="1" applyBorder="1" applyAlignment="1" applyProtection="1">
      <alignment horizontal="left"/>
    </xf>
    <xf numFmtId="0" fontId="13" fillId="0" borderId="54" xfId="0" applyFont="1" applyBorder="1" applyAlignment="1" applyProtection="1">
      <alignment horizontal="left"/>
    </xf>
    <xf numFmtId="0" fontId="22" fillId="0" borderId="21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2" fillId="0" borderId="37" xfId="0" applyFont="1" applyBorder="1" applyAlignment="1" applyProtection="1">
      <alignment horizontal="left" vertical="center"/>
    </xf>
    <xf numFmtId="0" fontId="0" fillId="0" borderId="21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horizontal="left" vertical="center"/>
    </xf>
    <xf numFmtId="0" fontId="0" fillId="0" borderId="37" xfId="0" applyFont="1" applyBorder="1" applyAlignment="1" applyProtection="1">
      <alignment horizontal="left" vertical="center"/>
    </xf>
    <xf numFmtId="0" fontId="0" fillId="0" borderId="45" xfId="0" applyFont="1" applyBorder="1" applyAlignment="1" applyProtection="1">
      <alignment horizontal="left" vertical="center"/>
    </xf>
    <xf numFmtId="0" fontId="0" fillId="0" borderId="46" xfId="0" applyFont="1" applyBorder="1" applyAlignment="1" applyProtection="1">
      <alignment horizontal="left" vertical="center"/>
    </xf>
    <xf numFmtId="0" fontId="0" fillId="0" borderId="42" xfId="0" applyFont="1" applyBorder="1" applyAlignment="1" applyProtection="1">
      <alignment horizontal="left" vertical="center"/>
    </xf>
    <xf numFmtId="0" fontId="13" fillId="0" borderId="27" xfId="0" applyFont="1" applyBorder="1" applyAlignment="1" applyProtection="1">
      <alignment horizontal="left"/>
    </xf>
    <xf numFmtId="0" fontId="13" fillId="0" borderId="39" xfId="0" applyFont="1" applyBorder="1" applyAlignment="1" applyProtection="1">
      <alignment horizontal="left"/>
    </xf>
    <xf numFmtId="0" fontId="17" fillId="0" borderId="44" xfId="0" applyFont="1" applyBorder="1" applyAlignment="1" applyProtection="1">
      <alignment horizontal="left" vertical="center"/>
    </xf>
    <xf numFmtId="0" fontId="17" fillId="0" borderId="8" xfId="0" applyFont="1" applyBorder="1" applyAlignment="1" applyProtection="1">
      <alignment horizontal="left" vertical="center"/>
    </xf>
    <xf numFmtId="0" fontId="22" fillId="0" borderId="7" xfId="0" applyFont="1" applyBorder="1" applyAlignment="1" applyProtection="1">
      <alignment horizontal="left" vertical="center"/>
    </xf>
    <xf numFmtId="0" fontId="22" fillId="0" borderId="29" xfId="0" applyFont="1" applyBorder="1" applyAlignment="1" applyProtection="1">
      <alignment horizontal="left" vertical="center"/>
    </xf>
    <xf numFmtId="0" fontId="22" fillId="0" borderId="8" xfId="0" applyFont="1" applyBorder="1" applyAlignment="1" applyProtection="1">
      <alignment horizontal="left" vertical="center"/>
    </xf>
    <xf numFmtId="0" fontId="13" fillId="0" borderId="21" xfId="0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left" vertical="center"/>
    </xf>
    <xf numFmtId="0" fontId="13" fillId="0" borderId="39" xfId="0" applyFont="1" applyBorder="1" applyAlignment="1" applyProtection="1">
      <alignment horizontal="left" vertical="center"/>
    </xf>
    <xf numFmtId="0" fontId="0" fillId="0" borderId="41" xfId="0" applyFont="1" applyBorder="1" applyAlignment="1" applyProtection="1">
      <alignment horizontal="left" vertical="center"/>
    </xf>
    <xf numFmtId="0" fontId="0" fillId="0" borderId="27" xfId="0" applyFont="1" applyBorder="1" applyAlignment="1" applyProtection="1">
      <alignment horizontal="left" vertical="center"/>
    </xf>
    <xf numFmtId="0" fontId="0" fillId="0" borderId="39" xfId="0" applyFont="1" applyBorder="1" applyAlignment="1" applyProtection="1">
      <alignment horizontal="left" vertical="center"/>
    </xf>
    <xf numFmtId="0" fontId="0" fillId="0" borderId="38" xfId="0" applyFont="1" applyFill="1" applyBorder="1" applyAlignment="1" applyProtection="1">
      <alignment horizontal="left" vertical="center"/>
    </xf>
    <xf numFmtId="0" fontId="0" fillId="0" borderId="41" xfId="0" applyFont="1" applyFill="1" applyBorder="1" applyAlignment="1" applyProtection="1">
      <alignment horizontal="left" vertical="center"/>
    </xf>
    <xf numFmtId="0" fontId="16" fillId="0" borderId="19" xfId="0" applyFont="1" applyBorder="1" applyAlignment="1" applyProtection="1">
      <alignment horizontal="center"/>
    </xf>
    <xf numFmtId="0" fontId="16" fillId="0" borderId="4" xfId="0" applyFont="1" applyBorder="1" applyAlignment="1" applyProtection="1">
      <alignment horizontal="center"/>
    </xf>
    <xf numFmtId="0" fontId="16" fillId="0" borderId="20" xfId="0" applyFont="1" applyBorder="1" applyAlignment="1" applyProtection="1">
      <alignment horizontal="center"/>
    </xf>
    <xf numFmtId="0" fontId="13" fillId="0" borderId="1" xfId="0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vertical="center"/>
    </xf>
    <xf numFmtId="0" fontId="13" fillId="0" borderId="2" xfId="0" applyFont="1" applyBorder="1" applyAlignment="1" applyProtection="1">
      <alignment vertical="center"/>
    </xf>
    <xf numFmtId="0" fontId="13" fillId="0" borderId="43" xfId="0" applyFont="1" applyBorder="1" applyAlignment="1" applyProtection="1">
      <alignment vertical="center"/>
    </xf>
    <xf numFmtId="0" fontId="13" fillId="0" borderId="36" xfId="0" applyFont="1" applyBorder="1" applyAlignment="1" applyProtection="1">
      <alignment horizontal="left" vertical="center"/>
    </xf>
    <xf numFmtId="0" fontId="13" fillId="0" borderId="26" xfId="0" applyFont="1" applyBorder="1" applyAlignment="1" applyProtection="1">
      <alignment horizontal="left" vertical="center"/>
    </xf>
    <xf numFmtId="0" fontId="13" fillId="0" borderId="55" xfId="0" applyFont="1" applyBorder="1" applyAlignment="1" applyProtection="1">
      <alignment horizontal="left" vertical="center"/>
    </xf>
    <xf numFmtId="0" fontId="23" fillId="0" borderId="27" xfId="0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 wrapText="1"/>
      <protection locked="0"/>
    </xf>
    <xf numFmtId="0" fontId="23" fillId="0" borderId="39" xfId="0" applyFont="1" applyFill="1" applyBorder="1" applyAlignment="1" applyProtection="1">
      <alignment horizontal="center" vertical="center" wrapText="1"/>
      <protection locked="0"/>
    </xf>
    <xf numFmtId="0" fontId="23" fillId="0" borderId="38" xfId="0" applyFont="1" applyFill="1" applyBorder="1" applyAlignment="1" applyProtection="1">
      <alignment horizontal="center" vertical="center" wrapText="1"/>
      <protection locked="0"/>
    </xf>
    <xf numFmtId="0" fontId="23" fillId="0" borderId="46" xfId="0" applyFont="1" applyFill="1" applyBorder="1" applyAlignment="1" applyProtection="1">
      <alignment horizontal="center" vertical="center" wrapText="1"/>
      <protection locked="0"/>
    </xf>
    <xf numFmtId="0" fontId="23" fillId="0" borderId="41" xfId="0" applyFont="1" applyFill="1" applyBorder="1" applyAlignment="1" applyProtection="1">
      <alignment horizontal="center" vertical="center" wrapText="1"/>
      <protection locked="0"/>
    </xf>
    <xf numFmtId="0" fontId="23" fillId="0" borderId="7" xfId="0" applyFont="1" applyFill="1" applyBorder="1" applyAlignment="1" applyProtection="1">
      <alignment horizontal="center" vertical="center"/>
      <protection locked="0"/>
    </xf>
    <xf numFmtId="0" fontId="23" fillId="0" borderId="29" xfId="0" applyFont="1" applyFill="1" applyBorder="1" applyAlignment="1" applyProtection="1">
      <alignment horizontal="center" vertical="center"/>
      <protection locked="0"/>
    </xf>
    <xf numFmtId="0" fontId="23" fillId="0" borderId="17" xfId="0" applyFont="1" applyFill="1" applyBorder="1" applyAlignment="1" applyProtection="1">
      <alignment horizontal="center" vertical="center"/>
      <protection locked="0"/>
    </xf>
    <xf numFmtId="0" fontId="23" fillId="0" borderId="21" xfId="0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23" fillId="0" borderId="37" xfId="0" applyFont="1" applyFill="1" applyBorder="1" applyAlignment="1" applyProtection="1">
      <alignment horizontal="center" vertical="center"/>
      <protection locked="0"/>
    </xf>
    <xf numFmtId="0" fontId="23" fillId="0" borderId="45" xfId="0" applyFont="1" applyFill="1" applyBorder="1" applyAlignment="1" applyProtection="1">
      <alignment horizontal="center" vertical="center"/>
      <protection locked="0"/>
    </xf>
    <xf numFmtId="0" fontId="23" fillId="0" borderId="46" xfId="0" applyFont="1" applyFill="1" applyBorder="1" applyAlignment="1" applyProtection="1">
      <alignment horizontal="center" vertical="center"/>
      <protection locked="0"/>
    </xf>
    <xf numFmtId="0" fontId="23" fillId="0" borderId="42" xfId="0" applyFont="1" applyFill="1" applyBorder="1" applyAlignment="1" applyProtection="1">
      <alignment horizontal="center" vertical="center"/>
      <protection locked="0"/>
    </xf>
    <xf numFmtId="0" fontId="13" fillId="0" borderId="56" xfId="0" applyFont="1" applyBorder="1" applyAlignment="1" applyProtection="1">
      <alignment horizontal="left" vertical="top"/>
    </xf>
    <xf numFmtId="0" fontId="13" fillId="0" borderId="57" xfId="0" applyFont="1" applyBorder="1" applyAlignment="1" applyProtection="1">
      <alignment horizontal="left" vertical="top"/>
    </xf>
    <xf numFmtId="0" fontId="13" fillId="0" borderId="58" xfId="0" applyFont="1" applyBorder="1" applyAlignment="1" applyProtection="1">
      <alignment horizontal="left" vertical="top"/>
    </xf>
    <xf numFmtId="49" fontId="15" fillId="0" borderId="29" xfId="9" applyNumberFormat="1" applyFont="1" applyFill="1" applyBorder="1" applyAlignment="1" applyProtection="1">
      <alignment horizontal="left" vertical="center"/>
    </xf>
    <xf numFmtId="49" fontId="15" fillId="0" borderId="8" xfId="9" applyNumberFormat="1" applyFont="1" applyFill="1" applyBorder="1" applyAlignment="1" applyProtection="1">
      <alignment horizontal="left" vertical="center"/>
    </xf>
    <xf numFmtId="49" fontId="15" fillId="0" borderId="0" xfId="9" applyNumberFormat="1" applyFont="1" applyFill="1" applyBorder="1" applyAlignment="1" applyProtection="1">
      <alignment horizontal="left" vertical="center"/>
    </xf>
    <xf numFmtId="49" fontId="15" fillId="0" borderId="39" xfId="9" applyNumberFormat="1" applyFont="1" applyFill="1" applyBorder="1" applyAlignment="1" applyProtection="1">
      <alignment horizontal="left" vertical="center"/>
    </xf>
    <xf numFmtId="0" fontId="11" fillId="0" borderId="0" xfId="3" applyFont="1" applyFill="1" applyBorder="1" applyAlignment="1">
      <alignment horizontal="left" vertical="center"/>
    </xf>
    <xf numFmtId="0" fontId="11" fillId="0" borderId="39" xfId="3" applyFont="1" applyFill="1" applyBorder="1" applyAlignment="1">
      <alignment horizontal="left" vertical="center"/>
    </xf>
    <xf numFmtId="49" fontId="14" fillId="0" borderId="7" xfId="9" applyNumberFormat="1" applyFont="1" applyFill="1" applyBorder="1" applyAlignment="1" applyProtection="1">
      <alignment horizontal="left" vertical="center"/>
    </xf>
    <xf numFmtId="49" fontId="14" fillId="0" borderId="29" xfId="9" applyNumberFormat="1" applyFont="1" applyFill="1" applyBorder="1" applyAlignment="1" applyProtection="1">
      <alignment horizontal="left" vertical="center"/>
    </xf>
    <xf numFmtId="0" fontId="8" fillId="0" borderId="21" xfId="3" applyFont="1" applyFill="1" applyBorder="1" applyAlignment="1">
      <alignment horizontal="left" vertical="center"/>
    </xf>
    <xf numFmtId="0" fontId="8" fillId="0" borderId="0" xfId="3" applyFont="1" applyFill="1" applyBorder="1" applyAlignment="1">
      <alignment horizontal="left" vertical="center"/>
    </xf>
  </cellXfs>
  <cellStyles count="29">
    <cellStyle name="Normál 2" xfId="1"/>
    <cellStyle name="Normál_IP856901-Rozpocet_NN_montaz_praca_sags" xfId="2"/>
    <cellStyle name="Normálna" xfId="0" builtinId="0"/>
    <cellStyle name="Normálna 2" xfId="3"/>
    <cellStyle name="Normálna 2 2" xfId="4"/>
    <cellStyle name="Normálna 2 2 2" xfId="5"/>
    <cellStyle name="Normálna 2 3" xfId="6"/>
    <cellStyle name="Normálna 2 3 2" xfId="7"/>
    <cellStyle name="Normálna 2 4" xfId="8"/>
    <cellStyle name="Normálna 3" xfId="9"/>
    <cellStyle name="Normálna 3 2" xfId="10"/>
    <cellStyle name="Normálna 4" xfId="11"/>
    <cellStyle name="Normálna 5" xfId="12"/>
    <cellStyle name="Normálna 5 2" xfId="13"/>
    <cellStyle name="Normálna 6" xfId="14"/>
    <cellStyle name="Normálna 7" xfId="15"/>
    <cellStyle name="Normálna 8" xfId="16"/>
    <cellStyle name="Normálna_NN ved.prac" xfId="17"/>
    <cellStyle name="normálne 2" xfId="18"/>
    <cellStyle name="Normálne 3" xfId="19"/>
    <cellStyle name="normálne 3 2" xfId="20"/>
    <cellStyle name="normálne 7" xfId="21"/>
    <cellStyle name="normálne 7 2" xfId="22"/>
    <cellStyle name="normálne 7 2 2" xfId="23"/>
    <cellStyle name="normálne 7 3" xfId="24"/>
    <cellStyle name="percentá 4" xfId="25"/>
    <cellStyle name="percentá 4 2" xfId="26"/>
    <cellStyle name="percentá 4 2 2" xfId="27"/>
    <cellStyle name="percentá 4 3" xfId="2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126d797600dc0b92/PSM/LABORATORIUM/1715_%20Smart%20Industry%20Lab/SO_STAVEBN&#193;%20&#268;AS&#356;/PD1715-SO_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R"/>
      <sheetName val="Rek"/>
      <sheetName val="Rozpočet"/>
      <sheetName val="TS-demontáž"/>
      <sheetName val="TS-montáž"/>
      <sheetName val="TS-materiál"/>
      <sheetName val="VN-demontáž "/>
      <sheetName val="VN-montáž "/>
      <sheetName val="VN-materiál"/>
      <sheetName val="NN-demontáž "/>
      <sheetName val="NN-montáž"/>
      <sheetName val="NN-materiál"/>
      <sheetName val="VO-demontáž"/>
      <sheetName val="VO-montáž"/>
      <sheetName val="VO-materiál"/>
    </sheetNames>
    <sheetDataSet>
      <sheetData sheetId="0"/>
      <sheetData sheetId="1">
        <row r="19">
          <cell r="D19">
            <v>0</v>
          </cell>
        </row>
        <row r="47">
          <cell r="D47">
            <v>0</v>
          </cell>
        </row>
        <row r="63">
          <cell r="D63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view="pageLayout" zoomScaleNormal="100" workbookViewId="0">
      <selection activeCell="D20" sqref="D20"/>
    </sheetView>
  </sheetViews>
  <sheetFormatPr defaultRowHeight="12" x14ac:dyDescent="0.2"/>
  <cols>
    <col min="1" max="1" width="4.7109375" style="107" customWidth="1"/>
    <col min="2" max="2" width="5.140625" style="107" customWidth="1"/>
    <col min="3" max="3" width="23.140625" style="107" customWidth="1"/>
    <col min="4" max="6" width="10" style="107" customWidth="1"/>
    <col min="7" max="9" width="10.5703125" style="107" customWidth="1"/>
    <col min="10" max="16384" width="9.140625" style="107"/>
  </cols>
  <sheetData>
    <row r="1" spans="1:10" ht="13.9" customHeight="1" thickBot="1" x14ac:dyDescent="0.25"/>
    <row r="2" spans="1:10" ht="36" customHeight="1" x14ac:dyDescent="0.2">
      <c r="A2" s="108"/>
      <c r="B2" s="168" t="s">
        <v>68</v>
      </c>
      <c r="C2" s="124"/>
      <c r="D2" s="125"/>
      <c r="E2" s="78" t="s">
        <v>133</v>
      </c>
      <c r="F2" s="126"/>
      <c r="G2" s="277"/>
      <c r="H2" s="278"/>
      <c r="I2" s="279"/>
    </row>
    <row r="3" spans="1:10" ht="13.9" customHeight="1" x14ac:dyDescent="0.2">
      <c r="B3" s="127"/>
      <c r="C3" s="128"/>
      <c r="D3" s="128"/>
      <c r="E3" s="280" t="s">
        <v>227</v>
      </c>
      <c r="F3" s="281"/>
      <c r="G3" s="281"/>
      <c r="H3" s="281"/>
      <c r="I3" s="282"/>
    </row>
    <row r="4" spans="1:10" ht="12.75" customHeight="1" x14ac:dyDescent="0.2">
      <c r="B4" s="129" t="s">
        <v>69</v>
      </c>
      <c r="C4" s="130"/>
      <c r="D4" s="130"/>
      <c r="E4" s="280"/>
      <c r="F4" s="281"/>
      <c r="G4" s="281"/>
      <c r="H4" s="281"/>
      <c r="I4" s="282"/>
    </row>
    <row r="5" spans="1:10" ht="13.5" customHeight="1" thickBot="1" x14ac:dyDescent="0.25">
      <c r="B5" s="131" t="s">
        <v>70</v>
      </c>
      <c r="C5" s="132"/>
      <c r="D5" s="132"/>
      <c r="E5" s="283"/>
      <c r="F5" s="284"/>
      <c r="G5" s="284"/>
      <c r="H5" s="284"/>
      <c r="I5" s="285"/>
    </row>
    <row r="6" spans="1:10" ht="19.149999999999999" customHeight="1" thickTop="1" x14ac:dyDescent="0.25">
      <c r="A6" s="110"/>
      <c r="B6" s="129" t="s">
        <v>136</v>
      </c>
      <c r="C6" s="130"/>
      <c r="D6" s="303" t="s">
        <v>232</v>
      </c>
      <c r="E6" s="304"/>
      <c r="F6" s="304"/>
      <c r="G6" s="304"/>
      <c r="H6" s="304"/>
      <c r="I6" s="305"/>
    </row>
    <row r="7" spans="1:10" ht="19.149999999999999" customHeight="1" x14ac:dyDescent="0.25">
      <c r="A7" s="110"/>
      <c r="B7" s="129" t="s">
        <v>71</v>
      </c>
      <c r="C7" s="130"/>
      <c r="D7" s="286" t="s">
        <v>234</v>
      </c>
      <c r="E7" s="287"/>
      <c r="F7" s="287"/>
      <c r="G7" s="287"/>
      <c r="H7" s="287"/>
      <c r="I7" s="288"/>
    </row>
    <row r="8" spans="1:10" ht="19.149999999999999" customHeight="1" x14ac:dyDescent="0.3">
      <c r="B8" s="129" t="s">
        <v>72</v>
      </c>
      <c r="C8" s="130"/>
      <c r="D8" s="79" t="s">
        <v>73</v>
      </c>
      <c r="E8" s="133"/>
      <c r="F8" s="134"/>
      <c r="G8" s="135" t="s">
        <v>74</v>
      </c>
      <c r="H8" s="299" t="s">
        <v>231</v>
      </c>
      <c r="I8" s="300"/>
    </row>
    <row r="9" spans="1:10" ht="19.149999999999999" customHeight="1" x14ac:dyDescent="0.25">
      <c r="B9" s="136" t="s">
        <v>75</v>
      </c>
      <c r="C9" s="137"/>
      <c r="D9" s="114" t="s">
        <v>76</v>
      </c>
      <c r="E9" s="137"/>
      <c r="F9" s="138"/>
      <c r="G9" s="139" t="s">
        <v>77</v>
      </c>
      <c r="H9" s="301">
        <v>2</v>
      </c>
      <c r="I9" s="302"/>
    </row>
    <row r="10" spans="1:10" ht="25.9" customHeight="1" x14ac:dyDescent="0.2">
      <c r="B10" s="82" t="s">
        <v>137</v>
      </c>
      <c r="C10" s="83"/>
      <c r="D10" s="83"/>
      <c r="E10" s="83"/>
      <c r="F10" s="140"/>
      <c r="G10" s="141"/>
      <c r="H10" s="141"/>
      <c r="I10" s="142"/>
    </row>
    <row r="11" spans="1:10" ht="16.149999999999999" customHeight="1" x14ac:dyDescent="0.2">
      <c r="B11" s="143" t="s">
        <v>78</v>
      </c>
      <c r="C11" s="144" t="s">
        <v>79</v>
      </c>
      <c r="D11" s="144" t="s">
        <v>80</v>
      </c>
      <c r="E11" s="144" t="s">
        <v>81</v>
      </c>
      <c r="F11" s="144"/>
      <c r="G11" s="144" t="s">
        <v>82</v>
      </c>
      <c r="H11" s="144" t="s">
        <v>82</v>
      </c>
      <c r="I11" s="145" t="s">
        <v>83</v>
      </c>
      <c r="J11" s="84"/>
    </row>
    <row r="12" spans="1:10" ht="11.45" customHeight="1" x14ac:dyDescent="0.2">
      <c r="B12" s="143" t="s">
        <v>84</v>
      </c>
      <c r="C12" s="146"/>
      <c r="D12" s="144" t="s">
        <v>85</v>
      </c>
      <c r="E12" s="144" t="s">
        <v>85</v>
      </c>
      <c r="F12" s="144" t="s">
        <v>86</v>
      </c>
      <c r="G12" s="144" t="s">
        <v>87</v>
      </c>
      <c r="H12" s="144" t="s">
        <v>88</v>
      </c>
      <c r="I12" s="145" t="s">
        <v>28</v>
      </c>
      <c r="J12" s="84"/>
    </row>
    <row r="13" spans="1:10" ht="12" customHeight="1" x14ac:dyDescent="0.2">
      <c r="B13" s="147"/>
      <c r="C13" s="148"/>
      <c r="D13" s="148"/>
      <c r="E13" s="148"/>
      <c r="F13" s="148"/>
      <c r="G13" s="149" t="s">
        <v>89</v>
      </c>
      <c r="H13" s="149" t="s">
        <v>90</v>
      </c>
      <c r="I13" s="150" t="s">
        <v>91</v>
      </c>
    </row>
    <row r="14" spans="1:10" ht="22.15" customHeight="1" x14ac:dyDescent="0.25">
      <c r="B14" s="151" t="s">
        <v>92</v>
      </c>
      <c r="C14" s="152" t="s">
        <v>93</v>
      </c>
      <c r="D14" s="85"/>
      <c r="E14" s="85"/>
      <c r="F14" s="85"/>
      <c r="G14" s="86">
        <f>[1]Rek!D19</f>
        <v>0</v>
      </c>
      <c r="H14" s="86">
        <f>(G14)</f>
        <v>0</v>
      </c>
      <c r="I14" s="87">
        <f>(G14)</f>
        <v>0</v>
      </c>
    </row>
    <row r="15" spans="1:10" ht="22.15" customHeight="1" x14ac:dyDescent="0.25">
      <c r="B15" s="153" t="s">
        <v>94</v>
      </c>
      <c r="C15" s="146" t="s">
        <v>95</v>
      </c>
      <c r="D15" s="88"/>
      <c r="E15" s="89"/>
      <c r="F15" s="89"/>
      <c r="G15" s="89"/>
      <c r="H15" s="89"/>
      <c r="I15" s="90"/>
    </row>
    <row r="16" spans="1:10" ht="22.15" customHeight="1" x14ac:dyDescent="0.25">
      <c r="B16" s="153"/>
      <c r="C16" s="154" t="s">
        <v>96</v>
      </c>
      <c r="D16" s="91"/>
      <c r="E16" s="92"/>
      <c r="F16" s="92"/>
      <c r="G16" s="91"/>
      <c r="H16" s="91"/>
      <c r="I16" s="93"/>
    </row>
    <row r="17" spans="1:9" ht="22.15" customHeight="1" x14ac:dyDescent="0.25">
      <c r="A17" s="109"/>
      <c r="B17" s="153"/>
      <c r="C17" s="146" t="s">
        <v>134</v>
      </c>
      <c r="D17" s="88"/>
      <c r="E17" s="89"/>
      <c r="F17" s="89"/>
      <c r="G17" s="88"/>
      <c r="H17" s="88"/>
      <c r="I17" s="94"/>
    </row>
    <row r="18" spans="1:9" ht="22.15" customHeight="1" x14ac:dyDescent="0.25">
      <c r="B18" s="155" t="s">
        <v>97</v>
      </c>
      <c r="C18" s="154" t="s">
        <v>98</v>
      </c>
      <c r="D18" s="92">
        <f>Rekapitulácia!$E$34</f>
        <v>0</v>
      </c>
      <c r="E18" s="91"/>
      <c r="F18" s="92">
        <f>(D18)</f>
        <v>0</v>
      </c>
      <c r="G18" s="92">
        <f>(F18)</f>
        <v>0</v>
      </c>
      <c r="H18" s="92">
        <f>(F18)</f>
        <v>0</v>
      </c>
      <c r="I18" s="95">
        <f>(F18)</f>
        <v>0</v>
      </c>
    </row>
    <row r="19" spans="1:9" ht="19.899999999999999" customHeight="1" x14ac:dyDescent="0.25">
      <c r="B19" s="151" t="s">
        <v>99</v>
      </c>
      <c r="C19" s="152" t="s">
        <v>100</v>
      </c>
      <c r="D19" s="86"/>
      <c r="E19" s="86"/>
      <c r="F19" s="86"/>
      <c r="G19" s="86"/>
      <c r="H19" s="86"/>
      <c r="I19" s="87"/>
    </row>
    <row r="20" spans="1:9" ht="22.15" customHeight="1" x14ac:dyDescent="0.25">
      <c r="B20" s="153" t="s">
        <v>101</v>
      </c>
      <c r="C20" s="146" t="s">
        <v>102</v>
      </c>
      <c r="D20" s="89"/>
      <c r="E20" s="89">
        <v>0</v>
      </c>
      <c r="F20" s="86">
        <f t="shared" ref="F20:F26" si="0">SUM(D20:E20)</f>
        <v>0</v>
      </c>
      <c r="G20" s="89">
        <f>(F20)</f>
        <v>0</v>
      </c>
      <c r="H20" s="89">
        <f>(F20)</f>
        <v>0</v>
      </c>
      <c r="I20" s="90">
        <f>(F20)</f>
        <v>0</v>
      </c>
    </row>
    <row r="21" spans="1:9" ht="19.899999999999999" customHeight="1" x14ac:dyDescent="0.25">
      <c r="B21" s="153"/>
      <c r="C21" s="154" t="s">
        <v>103</v>
      </c>
      <c r="D21" s="92">
        <f>[1]Rek!D47</f>
        <v>0</v>
      </c>
      <c r="E21" s="92"/>
      <c r="F21" s="89">
        <f t="shared" si="0"/>
        <v>0</v>
      </c>
      <c r="G21" s="91"/>
      <c r="H21" s="91"/>
      <c r="I21" s="93"/>
    </row>
    <row r="22" spans="1:9" ht="19.899999999999999" customHeight="1" x14ac:dyDescent="0.25">
      <c r="B22" s="153"/>
      <c r="C22" s="146" t="s">
        <v>104</v>
      </c>
      <c r="D22" s="89">
        <f>Rekapitulácia!$J$32</f>
        <v>0</v>
      </c>
      <c r="E22" s="89">
        <v>0</v>
      </c>
      <c r="F22" s="89">
        <f t="shared" si="0"/>
        <v>0</v>
      </c>
      <c r="G22" s="88"/>
      <c r="H22" s="88"/>
      <c r="I22" s="94"/>
    </row>
    <row r="23" spans="1:9" ht="19.899999999999999" customHeight="1" x14ac:dyDescent="0.25">
      <c r="B23" s="153"/>
      <c r="C23" s="146" t="s">
        <v>105</v>
      </c>
      <c r="D23" s="89"/>
      <c r="E23" s="89"/>
      <c r="F23" s="89">
        <f t="shared" si="0"/>
        <v>0</v>
      </c>
      <c r="G23" s="88"/>
      <c r="H23" s="88"/>
      <c r="I23" s="94"/>
    </row>
    <row r="24" spans="1:9" ht="19.899999999999999" customHeight="1" x14ac:dyDescent="0.25">
      <c r="B24" s="153"/>
      <c r="C24" s="146" t="s">
        <v>106</v>
      </c>
      <c r="D24" s="89"/>
      <c r="E24" s="89">
        <v>0</v>
      </c>
      <c r="F24" s="89">
        <f t="shared" si="0"/>
        <v>0</v>
      </c>
      <c r="G24" s="88"/>
      <c r="H24" s="88"/>
      <c r="I24" s="94"/>
    </row>
    <row r="25" spans="1:9" ht="19.899999999999999" customHeight="1" x14ac:dyDescent="0.25">
      <c r="B25" s="153"/>
      <c r="C25" s="146" t="s">
        <v>107</v>
      </c>
      <c r="D25" s="89"/>
      <c r="E25" s="89"/>
      <c r="F25" s="89">
        <f t="shared" si="0"/>
        <v>0</v>
      </c>
      <c r="G25" s="88"/>
      <c r="H25" s="88"/>
      <c r="I25" s="94"/>
    </row>
    <row r="26" spans="1:9" ht="19.899999999999999" customHeight="1" x14ac:dyDescent="0.25">
      <c r="B26" s="153"/>
      <c r="C26" s="146" t="s">
        <v>108</v>
      </c>
      <c r="D26" s="120"/>
      <c r="E26" s="89"/>
      <c r="F26" s="89">
        <f t="shared" si="0"/>
        <v>0</v>
      </c>
      <c r="G26" s="88"/>
      <c r="H26" s="88"/>
      <c r="I26" s="94"/>
    </row>
    <row r="27" spans="1:9" ht="22.15" customHeight="1" x14ac:dyDescent="0.25">
      <c r="B27" s="151" t="s">
        <v>109</v>
      </c>
      <c r="C27" s="152" t="s">
        <v>110</v>
      </c>
      <c r="D27" s="86">
        <f>Rekapitulácia!$D$47</f>
        <v>0</v>
      </c>
      <c r="E27" s="86"/>
      <c r="F27" s="86">
        <f>SUM(D27:E27)</f>
        <v>0</v>
      </c>
      <c r="G27" s="86">
        <f>F27</f>
        <v>0</v>
      </c>
      <c r="H27" s="86">
        <f>F27</f>
        <v>0</v>
      </c>
      <c r="I27" s="87">
        <f>F27</f>
        <v>0</v>
      </c>
    </row>
    <row r="28" spans="1:9" ht="22.15" customHeight="1" x14ac:dyDescent="0.25">
      <c r="B28" s="151" t="s">
        <v>111</v>
      </c>
      <c r="C28" s="152" t="s">
        <v>112</v>
      </c>
      <c r="D28" s="86">
        <f>Rekapitulácia!$D$51</f>
        <v>0</v>
      </c>
      <c r="E28" s="121">
        <v>0</v>
      </c>
      <c r="F28" s="86">
        <f>SUM(D28:E28)</f>
        <v>0</v>
      </c>
      <c r="G28" s="86">
        <f>F28</f>
        <v>0</v>
      </c>
      <c r="H28" s="86">
        <f>F28</f>
        <v>0</v>
      </c>
      <c r="I28" s="87">
        <f>F28</f>
        <v>0</v>
      </c>
    </row>
    <row r="29" spans="1:9" ht="19.899999999999999" customHeight="1" x14ac:dyDescent="0.25">
      <c r="B29" s="151" t="s">
        <v>113</v>
      </c>
      <c r="C29" s="152" t="s">
        <v>114</v>
      </c>
      <c r="D29" s="85"/>
      <c r="E29" s="85"/>
      <c r="F29" s="85"/>
      <c r="G29" s="86"/>
      <c r="H29" s="92"/>
      <c r="I29" s="87"/>
    </row>
    <row r="30" spans="1:9" ht="13.15" customHeight="1" x14ac:dyDescent="0.25">
      <c r="B30" s="155" t="s">
        <v>115</v>
      </c>
      <c r="C30" s="156" t="s">
        <v>116</v>
      </c>
      <c r="D30" s="91"/>
      <c r="E30" s="91"/>
      <c r="F30" s="91"/>
      <c r="G30" s="96"/>
      <c r="H30" s="91"/>
      <c r="I30" s="97"/>
    </row>
    <row r="31" spans="1:9" ht="15.6" customHeight="1" x14ac:dyDescent="0.25">
      <c r="B31" s="153"/>
      <c r="C31" s="157" t="s">
        <v>117</v>
      </c>
      <c r="D31" s="98"/>
      <c r="E31" s="98"/>
      <c r="F31" s="98"/>
      <c r="G31" s="99"/>
      <c r="H31" s="100">
        <f>[1]Rek!D63</f>
        <v>0</v>
      </c>
      <c r="I31" s="101">
        <f>H31</f>
        <v>0</v>
      </c>
    </row>
    <row r="32" spans="1:9" ht="13.15" customHeight="1" x14ac:dyDescent="0.25">
      <c r="B32" s="155" t="s">
        <v>118</v>
      </c>
      <c r="C32" s="158" t="s">
        <v>119</v>
      </c>
      <c r="D32" s="91"/>
      <c r="E32" s="91"/>
      <c r="F32" s="91"/>
      <c r="G32" s="96"/>
      <c r="H32" s="91"/>
      <c r="I32" s="93"/>
    </row>
    <row r="33" spans="2:9" ht="16.899999999999999" customHeight="1" thickBot="1" x14ac:dyDescent="0.3">
      <c r="B33" s="153"/>
      <c r="C33" s="159" t="s">
        <v>120</v>
      </c>
      <c r="D33" s="88"/>
      <c r="E33" s="88"/>
      <c r="F33" s="88"/>
      <c r="G33" s="102"/>
      <c r="H33" s="88"/>
      <c r="I33" s="90"/>
    </row>
    <row r="34" spans="2:9" ht="25.15" customHeight="1" thickBot="1" x14ac:dyDescent="0.3">
      <c r="B34" s="160" t="s">
        <v>121</v>
      </c>
      <c r="C34" s="161"/>
      <c r="D34" s="103">
        <f>SUM(D18)</f>
        <v>0</v>
      </c>
      <c r="E34" s="103">
        <f>SUM(E15+E19+E20+E27+E28)</f>
        <v>0</v>
      </c>
      <c r="F34" s="103">
        <f>SUM(F15+F18+F19+F20+F27+F28)</f>
        <v>0</v>
      </c>
      <c r="G34" s="104">
        <f>(G14+G15+G18+G19+G20+G27+G28+G29)</f>
        <v>0</v>
      </c>
      <c r="H34" s="103">
        <f>(H14+H15+H18+H19+H20+H27+H28+H29+H31)</f>
        <v>0</v>
      </c>
      <c r="I34" s="105">
        <f>(I14+I15+I18+I19+I20+I27+I28+I29+I31+I33)</f>
        <v>0</v>
      </c>
    </row>
    <row r="35" spans="2:9" ht="17.100000000000001" customHeight="1" thickBot="1" x14ac:dyDescent="0.25">
      <c r="B35" s="162" t="s">
        <v>122</v>
      </c>
      <c r="C35" s="163"/>
      <c r="D35" s="164"/>
      <c r="E35" s="163"/>
      <c r="F35" s="163"/>
      <c r="G35" s="164"/>
      <c r="H35" s="165"/>
      <c r="I35" s="166"/>
    </row>
    <row r="36" spans="2:9" ht="17.100000000000001" customHeight="1" x14ac:dyDescent="0.25">
      <c r="B36" s="315" t="s">
        <v>135</v>
      </c>
      <c r="C36" s="316"/>
      <c r="D36" s="289" t="s">
        <v>123</v>
      </c>
      <c r="E36" s="290"/>
      <c r="F36" s="290"/>
      <c r="G36" s="291"/>
      <c r="H36" s="295" t="s">
        <v>124</v>
      </c>
      <c r="I36" s="297">
        <f>I34</f>
        <v>0</v>
      </c>
    </row>
    <row r="37" spans="2:9" ht="17.100000000000001" customHeight="1" thickBot="1" x14ac:dyDescent="0.3">
      <c r="B37" s="167" t="s">
        <v>125</v>
      </c>
      <c r="C37" s="106">
        <f ca="1">TODAY()</f>
        <v>44132</v>
      </c>
      <c r="D37" s="292"/>
      <c r="E37" s="293"/>
      <c r="F37" s="293"/>
      <c r="G37" s="294"/>
      <c r="H37" s="296"/>
      <c r="I37" s="298"/>
    </row>
    <row r="38" spans="2:9" ht="17.100000000000001" customHeight="1" x14ac:dyDescent="0.2">
      <c r="B38" s="317" t="s">
        <v>126</v>
      </c>
      <c r="C38" s="318"/>
      <c r="D38" s="319" t="s">
        <v>127</v>
      </c>
      <c r="E38" s="320"/>
      <c r="F38" s="321"/>
      <c r="G38" s="306" t="s">
        <v>128</v>
      </c>
      <c r="H38" s="307"/>
      <c r="I38" s="308"/>
    </row>
    <row r="39" spans="2:9" ht="17.100000000000001" customHeight="1" x14ac:dyDescent="0.2">
      <c r="B39" s="326" t="s">
        <v>177</v>
      </c>
      <c r="C39" s="327"/>
      <c r="D39" s="322" t="s">
        <v>232</v>
      </c>
      <c r="E39" s="323"/>
      <c r="F39" s="324"/>
      <c r="G39" s="309"/>
      <c r="H39" s="310"/>
      <c r="I39" s="311"/>
    </row>
    <row r="40" spans="2:9" ht="4.9000000000000004" customHeight="1" thickBot="1" x14ac:dyDescent="0.25">
      <c r="B40" s="328"/>
      <c r="C40" s="329"/>
      <c r="D40" s="312"/>
      <c r="E40" s="313"/>
      <c r="F40" s="325"/>
      <c r="G40" s="312"/>
      <c r="H40" s="313"/>
      <c r="I40" s="314"/>
    </row>
    <row r="41" spans="2:9" x14ac:dyDescent="0.2">
      <c r="C41" s="111"/>
      <c r="D41" s="112"/>
    </row>
  </sheetData>
  <mergeCells count="19">
    <mergeCell ref="G38:I38"/>
    <mergeCell ref="G39:I39"/>
    <mergeCell ref="G40:I40"/>
    <mergeCell ref="B36:C36"/>
    <mergeCell ref="B38:C38"/>
    <mergeCell ref="D38:F38"/>
    <mergeCell ref="D39:F39"/>
    <mergeCell ref="D40:F40"/>
    <mergeCell ref="B39:C39"/>
    <mergeCell ref="B40:C40"/>
    <mergeCell ref="G2:I2"/>
    <mergeCell ref="E3:I5"/>
    <mergeCell ref="D7:I7"/>
    <mergeCell ref="D36:G37"/>
    <mergeCell ref="H36:H37"/>
    <mergeCell ref="I36:I37"/>
    <mergeCell ref="H8:I8"/>
    <mergeCell ref="H9:I9"/>
    <mergeCell ref="D6:I6"/>
  </mergeCells>
  <pageMargins left="0.34875" right="0.7" top="0.75" bottom="0.75" header="0.3" footer="0.3"/>
  <pageSetup paperSize="9" scale="97" orientation="portrait" r:id="rId1"/>
  <headerFooter>
    <oddFooter>&amp;C&amp;P/419-08-03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9"/>
  <sheetViews>
    <sheetView view="pageLayout" topLeftCell="A4" zoomScale="115" zoomScaleNormal="100" zoomScalePageLayoutView="115" workbookViewId="0">
      <selection activeCell="E33" sqref="E33"/>
    </sheetView>
  </sheetViews>
  <sheetFormatPr defaultRowHeight="15" x14ac:dyDescent="0.25"/>
  <cols>
    <col min="1" max="1" width="2.85546875" style="169" customWidth="1"/>
    <col min="2" max="2" width="37.42578125" style="169" customWidth="1"/>
    <col min="3" max="3" width="7.28515625" style="169" customWidth="1"/>
    <col min="4" max="5" width="10.85546875" style="169" customWidth="1"/>
    <col min="6" max="6" width="9.7109375" style="169" customWidth="1"/>
    <col min="7" max="7" width="10" style="169" bestFit="1" customWidth="1"/>
    <col min="8" max="8" width="9.85546875" style="169" customWidth="1"/>
    <col min="9" max="10" width="8.85546875" style="169" customWidth="1"/>
    <col min="11" max="11" width="9.7109375" style="169" customWidth="1"/>
    <col min="12" max="12" width="9.140625" style="169"/>
    <col min="13" max="14" width="16.85546875" style="169" bestFit="1" customWidth="1"/>
    <col min="15" max="16384" width="9.140625" style="169"/>
  </cols>
  <sheetData>
    <row r="1" spans="1:15" ht="9" customHeight="1" thickBot="1" x14ac:dyDescent="0.3">
      <c r="A1" s="77"/>
      <c r="B1" s="77"/>
      <c r="C1" s="77"/>
      <c r="D1" s="77"/>
      <c r="F1" s="77"/>
      <c r="G1" s="77"/>
      <c r="H1" s="77"/>
      <c r="I1" s="77"/>
      <c r="J1" s="77"/>
      <c r="K1" s="77"/>
      <c r="L1" s="77"/>
    </row>
    <row r="2" spans="1:15" ht="16.149999999999999" customHeight="1" x14ac:dyDescent="0.25">
      <c r="A2" s="77"/>
      <c r="B2" s="201"/>
      <c r="C2" s="339" t="s">
        <v>133</v>
      </c>
      <c r="D2" s="340"/>
      <c r="E2" s="340"/>
      <c r="F2" s="340"/>
      <c r="G2" s="340"/>
      <c r="H2" s="341"/>
      <c r="I2" s="357" t="s">
        <v>132</v>
      </c>
      <c r="J2" s="358"/>
      <c r="K2" s="359"/>
      <c r="L2" s="77"/>
    </row>
    <row r="3" spans="1:15" ht="13.9" customHeight="1" x14ac:dyDescent="0.25">
      <c r="A3" s="77"/>
      <c r="B3" s="240" t="s">
        <v>18</v>
      </c>
      <c r="C3" s="342" t="str">
        <f>'Súhrnný rozpočet'!$E$3</f>
        <v>ROŽŇAVA - UL. ERNESTA RÓTHA REKONŠTRUKCIA VO</v>
      </c>
      <c r="D3" s="343"/>
      <c r="E3" s="343"/>
      <c r="F3" s="343"/>
      <c r="G3" s="343"/>
      <c r="H3" s="344"/>
      <c r="I3" s="348" t="str">
        <f>'Súhrnný rozpočet'!$H$8</f>
        <v>19-08</v>
      </c>
      <c r="J3" s="349"/>
      <c r="K3" s="350"/>
      <c r="L3" s="77"/>
    </row>
    <row r="4" spans="1:15" ht="14.45" customHeight="1" x14ac:dyDescent="0.3">
      <c r="A4" s="77"/>
      <c r="B4" s="241" t="s">
        <v>19</v>
      </c>
      <c r="C4" s="342"/>
      <c r="D4" s="343"/>
      <c r="E4" s="343"/>
      <c r="F4" s="343"/>
      <c r="G4" s="343"/>
      <c r="H4" s="344"/>
      <c r="I4" s="351"/>
      <c r="J4" s="352"/>
      <c r="K4" s="353"/>
      <c r="L4" s="77"/>
    </row>
    <row r="5" spans="1:15" ht="14.45" customHeight="1" thickBot="1" x14ac:dyDescent="0.3">
      <c r="A5" s="77"/>
      <c r="B5" s="170"/>
      <c r="C5" s="345"/>
      <c r="D5" s="346"/>
      <c r="E5" s="346"/>
      <c r="F5" s="346"/>
      <c r="G5" s="346"/>
      <c r="H5" s="347"/>
      <c r="I5" s="354"/>
      <c r="J5" s="355"/>
      <c r="K5" s="356"/>
      <c r="L5" s="77"/>
    </row>
    <row r="6" spans="1:15" x14ac:dyDescent="0.25">
      <c r="A6" s="77"/>
      <c r="B6" s="202" t="s">
        <v>20</v>
      </c>
      <c r="C6" s="203"/>
      <c r="D6" s="330" t="s">
        <v>21</v>
      </c>
      <c r="E6" s="331"/>
      <c r="F6" s="331"/>
      <c r="G6" s="331"/>
      <c r="H6" s="331"/>
      <c r="I6" s="331"/>
      <c r="J6" s="331"/>
      <c r="K6" s="332"/>
      <c r="L6" s="77"/>
    </row>
    <row r="7" spans="1:15" x14ac:dyDescent="0.25">
      <c r="A7" s="77"/>
      <c r="B7" s="204"/>
      <c r="C7" s="115"/>
      <c r="D7" s="205"/>
      <c r="E7" s="333" t="s">
        <v>22</v>
      </c>
      <c r="F7" s="334"/>
      <c r="G7" s="334"/>
      <c r="H7" s="335"/>
      <c r="I7" s="336" t="s">
        <v>23</v>
      </c>
      <c r="J7" s="337"/>
      <c r="K7" s="338"/>
      <c r="L7" s="77"/>
    </row>
    <row r="8" spans="1:15" x14ac:dyDescent="0.25">
      <c r="A8" s="77"/>
      <c r="B8" s="206" t="s">
        <v>24</v>
      </c>
      <c r="C8" s="205" t="s">
        <v>13</v>
      </c>
      <c r="D8" s="116" t="s">
        <v>25</v>
      </c>
      <c r="E8" s="122"/>
      <c r="F8" s="207" t="s">
        <v>26</v>
      </c>
      <c r="G8" s="113"/>
      <c r="H8" s="208"/>
      <c r="I8" s="119"/>
      <c r="J8" s="209" t="s">
        <v>27</v>
      </c>
      <c r="K8" s="210"/>
      <c r="L8" s="77"/>
    </row>
    <row r="9" spans="1:15" x14ac:dyDescent="0.25">
      <c r="A9" s="77"/>
      <c r="B9" s="211"/>
      <c r="C9" s="205"/>
      <c r="D9" s="116" t="s">
        <v>28</v>
      </c>
      <c r="E9" s="203"/>
      <c r="F9" s="205" t="s">
        <v>29</v>
      </c>
      <c r="G9" s="212" t="s">
        <v>30</v>
      </c>
      <c r="H9" s="212" t="s">
        <v>31</v>
      </c>
      <c r="I9" s="117"/>
      <c r="J9" s="119"/>
      <c r="K9" s="213" t="s">
        <v>32</v>
      </c>
      <c r="L9" s="77"/>
    </row>
    <row r="10" spans="1:15" x14ac:dyDescent="0.25">
      <c r="A10" s="77"/>
      <c r="B10" s="214"/>
      <c r="C10" s="116" t="s">
        <v>33</v>
      </c>
      <c r="D10" s="116" t="s">
        <v>34</v>
      </c>
      <c r="E10" s="212" t="s">
        <v>35</v>
      </c>
      <c r="F10" s="116" t="s">
        <v>36</v>
      </c>
      <c r="G10" s="212"/>
      <c r="H10" s="212"/>
      <c r="I10" s="116" t="s">
        <v>35</v>
      </c>
      <c r="J10" s="116" t="s">
        <v>37</v>
      </c>
      <c r="K10" s="213" t="s">
        <v>38</v>
      </c>
      <c r="L10" s="77"/>
    </row>
    <row r="11" spans="1:15" x14ac:dyDescent="0.25">
      <c r="A11" s="77"/>
      <c r="B11" s="81"/>
      <c r="C11" s="118"/>
      <c r="D11" s="118" t="s">
        <v>39</v>
      </c>
      <c r="E11" s="123"/>
      <c r="F11" s="215"/>
      <c r="G11" s="123"/>
      <c r="H11" s="123"/>
      <c r="I11" s="215"/>
      <c r="J11" s="215"/>
      <c r="K11" s="216"/>
      <c r="L11" s="77"/>
    </row>
    <row r="12" spans="1:15" s="77" customFormat="1" ht="16.149999999999999" customHeight="1" x14ac:dyDescent="0.25">
      <c r="B12" s="217" t="s">
        <v>40</v>
      </c>
      <c r="C12" s="119"/>
      <c r="D12" s="171"/>
      <c r="E12" s="171"/>
      <c r="F12" s="171"/>
      <c r="G12" s="80"/>
      <c r="H12" s="80"/>
      <c r="I12" s="171"/>
      <c r="J12" s="171"/>
      <c r="K12" s="172"/>
    </row>
    <row r="13" spans="1:15" s="77" customFormat="1" ht="16.149999999999999" customHeight="1" x14ac:dyDescent="0.25">
      <c r="B13" s="218" t="s">
        <v>178</v>
      </c>
      <c r="C13" s="117"/>
      <c r="D13" s="173"/>
      <c r="E13" s="89"/>
      <c r="F13" s="89"/>
      <c r="G13" s="174"/>
      <c r="H13" s="174"/>
      <c r="I13" s="89"/>
      <c r="J13" s="89"/>
      <c r="K13" s="175"/>
    </row>
    <row r="14" spans="1:15" s="77" customFormat="1" ht="16.149999999999999" customHeight="1" x14ac:dyDescent="0.25">
      <c r="B14" s="202" t="s">
        <v>41</v>
      </c>
      <c r="C14" s="117"/>
      <c r="D14" s="173"/>
      <c r="E14" s="89"/>
      <c r="F14" s="89"/>
      <c r="G14" s="174"/>
      <c r="H14" s="174"/>
      <c r="I14" s="89"/>
      <c r="J14" s="89"/>
      <c r="K14" s="175"/>
    </row>
    <row r="15" spans="1:15" s="77" customFormat="1" ht="16.149999999999999" customHeight="1" x14ac:dyDescent="0.25">
      <c r="B15" s="202" t="s">
        <v>42</v>
      </c>
      <c r="C15" s="117"/>
      <c r="D15" s="173"/>
      <c r="E15" s="89"/>
      <c r="F15" s="89"/>
      <c r="G15" s="174"/>
      <c r="H15" s="174"/>
      <c r="I15" s="89"/>
      <c r="J15" s="89"/>
      <c r="K15" s="175"/>
      <c r="N15" s="219"/>
      <c r="O15" s="220"/>
    </row>
    <row r="16" spans="1:15" s="77" customFormat="1" ht="16.149999999999999" customHeight="1" x14ac:dyDescent="0.25">
      <c r="B16" s="202" t="s">
        <v>43</v>
      </c>
      <c r="C16" s="117"/>
      <c r="D16" s="173"/>
      <c r="E16" s="89"/>
      <c r="F16" s="89"/>
      <c r="G16" s="174"/>
      <c r="H16" s="174"/>
      <c r="I16" s="89"/>
      <c r="J16" s="89"/>
      <c r="K16" s="175"/>
      <c r="M16" s="176"/>
      <c r="N16" s="219"/>
      <c r="O16" s="220"/>
    </row>
    <row r="17" spans="1:14" s="77" customFormat="1" ht="16.149999999999999" customHeight="1" x14ac:dyDescent="0.25">
      <c r="B17" s="202" t="s">
        <v>44</v>
      </c>
      <c r="C17" s="117"/>
      <c r="D17" s="173"/>
      <c r="E17" s="89"/>
      <c r="F17" s="89"/>
      <c r="G17" s="174"/>
      <c r="H17" s="174"/>
      <c r="I17" s="89"/>
      <c r="J17" s="89"/>
      <c r="K17" s="175"/>
      <c r="M17" s="177"/>
    </row>
    <row r="18" spans="1:14" s="77" customFormat="1" ht="16.149999999999999" customHeight="1" x14ac:dyDescent="0.25">
      <c r="B18" s="204" t="s">
        <v>45</v>
      </c>
      <c r="C18" s="215"/>
      <c r="D18" s="178"/>
      <c r="E18" s="100"/>
      <c r="F18" s="100"/>
      <c r="G18" s="179"/>
      <c r="H18" s="179"/>
      <c r="I18" s="100"/>
      <c r="J18" s="100"/>
      <c r="K18" s="101"/>
    </row>
    <row r="19" spans="1:14" s="77" customFormat="1" ht="16.149999999999999" customHeight="1" x14ac:dyDescent="0.25">
      <c r="B19" s="204" t="s">
        <v>46</v>
      </c>
      <c r="C19" s="215"/>
      <c r="D19" s="100">
        <v>0</v>
      </c>
      <c r="E19" s="100"/>
      <c r="F19" s="100"/>
      <c r="G19" s="179"/>
      <c r="H19" s="179"/>
      <c r="I19" s="100"/>
      <c r="J19" s="100"/>
      <c r="K19" s="101"/>
    </row>
    <row r="20" spans="1:14" ht="16.149999999999999" customHeight="1" x14ac:dyDescent="0.25">
      <c r="A20" s="77"/>
      <c r="B20" s="217" t="s">
        <v>47</v>
      </c>
      <c r="C20" s="119"/>
      <c r="D20" s="92"/>
      <c r="E20" s="92"/>
      <c r="F20" s="92"/>
      <c r="G20" s="180"/>
      <c r="H20" s="180"/>
      <c r="I20" s="92"/>
      <c r="J20" s="92"/>
      <c r="K20" s="181"/>
      <c r="L20" s="77"/>
    </row>
    <row r="21" spans="1:14" s="182" customFormat="1" ht="16.149999999999999" customHeight="1" x14ac:dyDescent="0.25">
      <c r="B21" s="221"/>
      <c r="C21" s="222"/>
      <c r="D21" s="173"/>
      <c r="E21" s="183"/>
      <c r="F21" s="183"/>
      <c r="G21" s="183"/>
      <c r="H21" s="183"/>
      <c r="I21" s="183"/>
      <c r="J21" s="183"/>
      <c r="K21" s="90"/>
      <c r="M21" s="169"/>
      <c r="N21" s="184"/>
    </row>
    <row r="22" spans="1:14" s="182" customFormat="1" ht="16.149999999999999" customHeight="1" x14ac:dyDescent="0.25">
      <c r="B22" s="223"/>
      <c r="C22" s="222"/>
      <c r="D22" s="173"/>
      <c r="E22" s="183"/>
      <c r="F22" s="173"/>
      <c r="G22" s="173"/>
      <c r="H22" s="185"/>
      <c r="I22" s="173"/>
      <c r="J22" s="173"/>
      <c r="K22" s="175"/>
    </row>
    <row r="23" spans="1:14" ht="16.149999999999999" customHeight="1" x14ac:dyDescent="0.25">
      <c r="A23" s="77"/>
      <c r="B23" s="204" t="s">
        <v>46</v>
      </c>
      <c r="C23" s="215"/>
      <c r="D23" s="100">
        <v>0</v>
      </c>
      <c r="E23" s="100"/>
      <c r="F23" s="100"/>
      <c r="G23" s="100"/>
      <c r="H23" s="100"/>
      <c r="I23" s="100"/>
      <c r="J23" s="100"/>
      <c r="K23" s="186"/>
      <c r="L23" s="77"/>
    </row>
    <row r="24" spans="1:14" ht="16.149999999999999" customHeight="1" x14ac:dyDescent="0.25">
      <c r="A24" s="77"/>
      <c r="B24" s="217" t="s">
        <v>48</v>
      </c>
      <c r="C24" s="119"/>
      <c r="D24" s="92"/>
      <c r="E24" s="92"/>
      <c r="F24" s="92"/>
      <c r="G24" s="180"/>
      <c r="H24" s="180"/>
      <c r="I24" s="92"/>
      <c r="J24" s="92"/>
      <c r="K24" s="181"/>
      <c r="L24" s="77"/>
    </row>
    <row r="25" spans="1:14" s="182" customFormat="1" ht="16.149999999999999" customHeight="1" x14ac:dyDescent="0.25">
      <c r="B25" s="221"/>
      <c r="C25" s="222"/>
      <c r="D25" s="173"/>
      <c r="E25" s="183"/>
      <c r="F25" s="183"/>
      <c r="G25" s="183"/>
      <c r="H25" s="183"/>
      <c r="I25" s="183"/>
      <c r="J25" s="183"/>
      <c r="K25" s="90"/>
      <c r="M25" s="187"/>
    </row>
    <row r="26" spans="1:14" s="182" customFormat="1" ht="16.149999999999999" customHeight="1" x14ac:dyDescent="0.25">
      <c r="B26" s="221"/>
      <c r="C26" s="222"/>
      <c r="D26" s="173"/>
      <c r="E26" s="183"/>
      <c r="F26" s="173"/>
      <c r="G26" s="188"/>
      <c r="H26" s="189"/>
      <c r="I26" s="173"/>
      <c r="J26" s="173"/>
      <c r="K26" s="175"/>
    </row>
    <row r="27" spans="1:14" s="182" customFormat="1" ht="16.149999999999999" customHeight="1" x14ac:dyDescent="0.25">
      <c r="B27" s="221" t="s">
        <v>229</v>
      </c>
      <c r="C27" s="222"/>
      <c r="D27" s="173"/>
      <c r="E27" s="258">
        <f>'SO01'!$H$94</f>
        <v>0</v>
      </c>
      <c r="F27" s="259">
        <f>'SO01'!$H$91</f>
        <v>0</v>
      </c>
      <c r="G27" s="260">
        <f>'SO01'!$H$90</f>
        <v>0</v>
      </c>
      <c r="H27" s="261">
        <f>'SO01'!$H$89</f>
        <v>0</v>
      </c>
      <c r="I27" s="259">
        <f>'SO01'!$H$102</f>
        <v>0</v>
      </c>
      <c r="J27" s="259">
        <f>'SO01'!$H$97</f>
        <v>0</v>
      </c>
      <c r="K27" s="262">
        <f>I27-J27</f>
        <v>0</v>
      </c>
    </row>
    <row r="28" spans="1:14" s="182" customFormat="1" ht="16.149999999999999" customHeight="1" x14ac:dyDescent="0.25">
      <c r="B28" s="223" t="s">
        <v>233</v>
      </c>
      <c r="C28" s="222"/>
      <c r="D28" s="173"/>
      <c r="E28" s="258"/>
      <c r="F28" s="259"/>
      <c r="G28" s="260">
        <f>'SO01'!$H$85</f>
        <v>0</v>
      </c>
      <c r="H28" s="261"/>
      <c r="I28" s="259"/>
      <c r="J28" s="259"/>
      <c r="K28" s="262"/>
    </row>
    <row r="29" spans="1:14" s="182" customFormat="1" ht="16.149999999999999" customHeight="1" x14ac:dyDescent="0.25">
      <c r="B29" s="221"/>
      <c r="C29" s="222"/>
      <c r="D29" s="173"/>
      <c r="E29" s="258"/>
      <c r="F29" s="258"/>
      <c r="G29" s="258"/>
      <c r="H29" s="258"/>
      <c r="I29" s="258"/>
      <c r="J29" s="258"/>
      <c r="K29" s="263"/>
    </row>
    <row r="30" spans="1:14" s="182" customFormat="1" ht="16.149999999999999" customHeight="1" x14ac:dyDescent="0.25">
      <c r="B30" s="221" t="s">
        <v>49</v>
      </c>
      <c r="C30" s="222"/>
      <c r="D30" s="264"/>
      <c r="E30" s="265"/>
      <c r="F30" s="264"/>
      <c r="G30" s="266"/>
      <c r="H30" s="266"/>
      <c r="I30" s="264"/>
      <c r="J30" s="264"/>
      <c r="K30" s="267"/>
    </row>
    <row r="31" spans="1:14" s="182" customFormat="1" ht="16.149999999999999" customHeight="1" x14ac:dyDescent="0.25">
      <c r="A31" s="77"/>
      <c r="B31" s="202" t="s">
        <v>230</v>
      </c>
      <c r="C31" s="117"/>
      <c r="D31" s="268"/>
      <c r="E31" s="265"/>
      <c r="F31" s="268"/>
      <c r="G31" s="269"/>
      <c r="H31" s="269"/>
      <c r="I31" s="268"/>
      <c r="J31" s="268"/>
      <c r="K31" s="267"/>
      <c r="L31" s="224"/>
      <c r="M31" s="190"/>
      <c r="N31" s="190"/>
    </row>
    <row r="32" spans="1:14" ht="16.149999999999999" customHeight="1" x14ac:dyDescent="0.25">
      <c r="A32" s="77"/>
      <c r="B32" s="202" t="s">
        <v>46</v>
      </c>
      <c r="C32" s="117"/>
      <c r="D32" s="268"/>
      <c r="E32" s="268">
        <f>SUM(E25:E31)</f>
        <v>0</v>
      </c>
      <c r="F32" s="268"/>
      <c r="G32" s="268">
        <f>SUM(G25:G31)</f>
        <v>0</v>
      </c>
      <c r="H32" s="268">
        <f>SUM(H25:H31)</f>
        <v>0</v>
      </c>
      <c r="I32" s="268">
        <f>SUM(I25:I30)</f>
        <v>0</v>
      </c>
      <c r="J32" s="268">
        <f>SUM(J25:J30)</f>
        <v>0</v>
      </c>
      <c r="K32" s="270">
        <f>SUM(K25:K30)</f>
        <v>0</v>
      </c>
      <c r="L32" s="77"/>
    </row>
    <row r="33" spans="1:19" ht="16.149999999999999" customHeight="1" x14ac:dyDescent="0.25">
      <c r="A33" s="77"/>
      <c r="B33" s="225" t="s">
        <v>50</v>
      </c>
      <c r="C33" s="226"/>
      <c r="D33" s="271"/>
      <c r="E33" s="271"/>
      <c r="F33" s="271"/>
      <c r="G33" s="272"/>
      <c r="H33" s="272"/>
      <c r="I33" s="271"/>
      <c r="J33" s="271"/>
      <c r="K33" s="273"/>
      <c r="L33" s="77"/>
      <c r="M33" s="191"/>
    </row>
    <row r="34" spans="1:19" ht="16.149999999999999" customHeight="1" x14ac:dyDescent="0.25">
      <c r="A34" s="77"/>
      <c r="B34" s="204" t="s">
        <v>46</v>
      </c>
      <c r="C34" s="215"/>
      <c r="D34" s="274"/>
      <c r="E34" s="275">
        <f>SUM(E32:E33)</f>
        <v>0</v>
      </c>
      <c r="F34" s="274"/>
      <c r="G34" s="275">
        <f>SUM(G32:G33)</f>
        <v>0</v>
      </c>
      <c r="H34" s="275">
        <f>SUM(H32:H33)</f>
        <v>0</v>
      </c>
      <c r="I34" s="275"/>
      <c r="J34" s="275"/>
      <c r="K34" s="276"/>
      <c r="L34" s="77"/>
    </row>
    <row r="35" spans="1:19" ht="16.149999999999999" customHeight="1" x14ac:dyDescent="0.25">
      <c r="A35" s="77"/>
      <c r="B35" s="227" t="s">
        <v>51</v>
      </c>
      <c r="C35" s="117"/>
      <c r="D35" s="268"/>
      <c r="E35" s="268"/>
      <c r="F35" s="268"/>
      <c r="G35" s="269"/>
      <c r="H35" s="269"/>
      <c r="I35" s="268"/>
      <c r="J35" s="268"/>
      <c r="K35" s="267"/>
      <c r="L35" s="77"/>
    </row>
    <row r="36" spans="1:19" s="182" customFormat="1" ht="16.149999999999999" customHeight="1" x14ac:dyDescent="0.25">
      <c r="A36" s="77"/>
      <c r="B36" s="228" t="s">
        <v>52</v>
      </c>
      <c r="C36" s="117"/>
      <c r="D36" s="89"/>
      <c r="E36" s="89"/>
      <c r="F36" s="89"/>
      <c r="G36" s="174"/>
      <c r="H36" s="174"/>
      <c r="I36" s="89"/>
      <c r="J36" s="89"/>
      <c r="K36" s="175"/>
      <c r="L36" s="77"/>
      <c r="M36" s="77"/>
      <c r="N36" s="192"/>
    </row>
    <row r="37" spans="1:19" s="182" customFormat="1" ht="16.149999999999999" customHeight="1" x14ac:dyDescent="0.25">
      <c r="A37" s="77"/>
      <c r="B37" s="228" t="s">
        <v>53</v>
      </c>
      <c r="C37" s="117"/>
      <c r="D37" s="89">
        <f>J32</f>
        <v>0</v>
      </c>
      <c r="E37" s="89"/>
      <c r="F37" s="89"/>
      <c r="G37" s="174"/>
      <c r="H37" s="174"/>
      <c r="I37" s="89"/>
      <c r="J37" s="89"/>
      <c r="K37" s="175"/>
      <c r="L37" s="77"/>
      <c r="N37" s="193"/>
    </row>
    <row r="38" spans="1:19" s="182" customFormat="1" ht="16.149999999999999" customHeight="1" x14ac:dyDescent="0.25">
      <c r="A38" s="77"/>
      <c r="B38" s="228" t="s">
        <v>54</v>
      </c>
      <c r="C38" s="117"/>
      <c r="D38" s="173"/>
      <c r="E38" s="89"/>
      <c r="F38" s="89"/>
      <c r="G38" s="174"/>
      <c r="H38" s="174"/>
      <c r="I38" s="89"/>
      <c r="J38" s="89"/>
      <c r="K38" s="175"/>
      <c r="L38" s="77"/>
    </row>
    <row r="39" spans="1:19" ht="16.149999999999999" customHeight="1" x14ac:dyDescent="0.25">
      <c r="A39" s="77"/>
      <c r="B39" s="204" t="s">
        <v>55</v>
      </c>
      <c r="C39" s="215"/>
      <c r="D39" s="100"/>
      <c r="E39" s="100"/>
      <c r="F39" s="100"/>
      <c r="G39" s="179"/>
      <c r="H39" s="179"/>
      <c r="I39" s="100"/>
      <c r="J39" s="100"/>
      <c r="K39" s="101"/>
      <c r="L39" s="77"/>
    </row>
    <row r="40" spans="1:19" ht="16.149999999999999" customHeight="1" x14ac:dyDescent="0.25">
      <c r="A40" s="77"/>
      <c r="B40" s="204" t="s">
        <v>46</v>
      </c>
      <c r="C40" s="215"/>
      <c r="D40" s="100">
        <f>SUM(D36:D39)</f>
        <v>0</v>
      </c>
      <c r="E40" s="100"/>
      <c r="F40" s="100"/>
      <c r="G40" s="179"/>
      <c r="H40" s="179"/>
      <c r="I40" s="100"/>
      <c r="J40" s="100"/>
      <c r="K40" s="101"/>
      <c r="L40" s="77"/>
    </row>
    <row r="41" spans="1:19" ht="16.149999999999999" customHeight="1" x14ac:dyDescent="0.25">
      <c r="A41" s="77"/>
      <c r="B41" s="217" t="s">
        <v>56</v>
      </c>
      <c r="C41" s="119"/>
      <c r="D41" s="92"/>
      <c r="E41" s="92"/>
      <c r="F41" s="92"/>
      <c r="G41" s="180"/>
      <c r="H41" s="180"/>
      <c r="I41" s="92"/>
      <c r="J41" s="92"/>
      <c r="K41" s="181"/>
      <c r="L41" s="77"/>
    </row>
    <row r="42" spans="1:19" ht="16.149999999999999" customHeight="1" x14ac:dyDescent="0.25">
      <c r="A42" s="77"/>
      <c r="B42" s="229" t="s">
        <v>57</v>
      </c>
      <c r="C42" s="117"/>
      <c r="D42" s="173"/>
      <c r="E42" s="89"/>
      <c r="F42" s="89"/>
      <c r="G42" s="174"/>
      <c r="H42" s="174"/>
      <c r="I42" s="89"/>
      <c r="J42" s="89"/>
      <c r="K42" s="175"/>
      <c r="L42" s="77"/>
      <c r="O42" s="230"/>
    </row>
    <row r="43" spans="1:19" ht="16.149999999999999" customHeight="1" x14ac:dyDescent="0.25">
      <c r="A43" s="77"/>
      <c r="B43" s="231" t="s">
        <v>58</v>
      </c>
      <c r="C43" s="232"/>
      <c r="D43" s="194"/>
      <c r="E43" s="195"/>
      <c r="F43" s="195"/>
      <c r="G43" s="196"/>
      <c r="H43" s="196"/>
      <c r="I43" s="195"/>
      <c r="J43" s="195"/>
      <c r="K43" s="197"/>
      <c r="L43" s="77"/>
      <c r="N43" s="219"/>
      <c r="O43" s="233"/>
      <c r="P43" s="233"/>
      <c r="Q43" s="233"/>
      <c r="R43" s="233"/>
      <c r="S43" s="233"/>
    </row>
    <row r="44" spans="1:19" ht="16.149999999999999" customHeight="1" x14ac:dyDescent="0.25">
      <c r="A44" s="77"/>
      <c r="B44" s="202" t="s">
        <v>59</v>
      </c>
      <c r="C44" s="117"/>
      <c r="D44" s="173"/>
      <c r="E44" s="89"/>
      <c r="F44" s="89"/>
      <c r="G44" s="174"/>
      <c r="H44" s="174"/>
      <c r="I44" s="89"/>
      <c r="J44" s="89"/>
      <c r="K44" s="175"/>
      <c r="L44" s="77"/>
      <c r="N44" s="234"/>
      <c r="O44" s="233"/>
      <c r="P44" s="233"/>
      <c r="Q44" s="233"/>
      <c r="R44" s="233"/>
      <c r="S44" s="233"/>
    </row>
    <row r="45" spans="1:19" ht="16.149999999999999" customHeight="1" x14ac:dyDescent="0.25">
      <c r="A45" s="77"/>
      <c r="B45" s="202" t="s">
        <v>60</v>
      </c>
      <c r="C45" s="117"/>
      <c r="D45" s="173"/>
      <c r="E45" s="89"/>
      <c r="F45" s="89"/>
      <c r="G45" s="174"/>
      <c r="H45" s="174"/>
      <c r="I45" s="89"/>
      <c r="J45" s="89"/>
      <c r="K45" s="175"/>
      <c r="L45" s="77"/>
      <c r="N45" s="235"/>
      <c r="O45" s="230"/>
    </row>
    <row r="46" spans="1:19" ht="16.149999999999999" customHeight="1" x14ac:dyDescent="0.25">
      <c r="A46" s="77"/>
      <c r="B46" s="236" t="s">
        <v>61</v>
      </c>
      <c r="C46" s="215"/>
      <c r="D46" s="178"/>
      <c r="E46" s="100"/>
      <c r="F46" s="100"/>
      <c r="G46" s="179"/>
      <c r="H46" s="179"/>
      <c r="I46" s="100"/>
      <c r="J46" s="100"/>
      <c r="K46" s="101"/>
      <c r="L46" s="77"/>
      <c r="N46" s="237"/>
      <c r="O46" s="230"/>
    </row>
    <row r="47" spans="1:19" ht="16.149999999999999" customHeight="1" x14ac:dyDescent="0.25">
      <c r="A47" s="77"/>
      <c r="B47" s="204" t="s">
        <v>46</v>
      </c>
      <c r="C47" s="215"/>
      <c r="D47" s="100">
        <f>SUM(D42:D46)</f>
        <v>0</v>
      </c>
      <c r="E47" s="100"/>
      <c r="F47" s="100"/>
      <c r="G47" s="179"/>
      <c r="H47" s="179"/>
      <c r="I47" s="100"/>
      <c r="J47" s="100"/>
      <c r="K47" s="101"/>
      <c r="L47" s="77"/>
    </row>
    <row r="48" spans="1:19" ht="16.149999999999999" customHeight="1" x14ac:dyDescent="0.25">
      <c r="A48" s="77"/>
      <c r="B48" s="217" t="s">
        <v>62</v>
      </c>
      <c r="C48" s="119"/>
      <c r="D48" s="92"/>
      <c r="E48" s="92"/>
      <c r="F48" s="92"/>
      <c r="G48" s="180"/>
      <c r="H48" s="180"/>
      <c r="I48" s="92"/>
      <c r="J48" s="92"/>
      <c r="K48" s="181"/>
      <c r="L48" s="77"/>
    </row>
    <row r="49" spans="1:12" s="182" customFormat="1" ht="16.149999999999999" customHeight="1" x14ac:dyDescent="0.25">
      <c r="A49" s="77"/>
      <c r="B49" s="202" t="s">
        <v>63</v>
      </c>
      <c r="C49" s="117"/>
      <c r="D49" s="89"/>
      <c r="E49" s="89"/>
      <c r="F49" s="89"/>
      <c r="G49" s="174"/>
      <c r="H49" s="174"/>
      <c r="I49" s="89"/>
      <c r="J49" s="89"/>
      <c r="K49" s="175"/>
      <c r="L49" s="77"/>
    </row>
    <row r="50" spans="1:12" ht="16.149999999999999" customHeight="1" x14ac:dyDescent="0.25">
      <c r="A50" s="77"/>
      <c r="B50" s="204" t="s">
        <v>64</v>
      </c>
      <c r="C50" s="215"/>
      <c r="D50" s="100"/>
      <c r="E50" s="100"/>
      <c r="F50" s="100"/>
      <c r="G50" s="179"/>
      <c r="H50" s="179"/>
      <c r="I50" s="100"/>
      <c r="J50" s="100"/>
      <c r="K50" s="101"/>
      <c r="L50" s="77"/>
    </row>
    <row r="51" spans="1:12" ht="16.149999999999999" customHeight="1" x14ac:dyDescent="0.25">
      <c r="A51" s="77"/>
      <c r="B51" s="204" t="s">
        <v>46</v>
      </c>
      <c r="C51" s="215"/>
      <c r="D51" s="100"/>
      <c r="E51" s="100"/>
      <c r="F51" s="100"/>
      <c r="G51" s="179"/>
      <c r="H51" s="179"/>
      <c r="I51" s="100"/>
      <c r="J51" s="100"/>
      <c r="K51" s="101"/>
      <c r="L51" s="77"/>
    </row>
    <row r="52" spans="1:12" ht="16.149999999999999" customHeight="1" x14ac:dyDescent="0.25">
      <c r="A52" s="77"/>
      <c r="B52" s="217" t="s">
        <v>65</v>
      </c>
      <c r="C52" s="119"/>
      <c r="D52" s="92"/>
      <c r="E52" s="92"/>
      <c r="F52" s="92"/>
      <c r="G52" s="180"/>
      <c r="H52" s="180"/>
      <c r="I52" s="92"/>
      <c r="J52" s="92"/>
      <c r="K52" s="181"/>
      <c r="L52" s="77"/>
    </row>
    <row r="53" spans="1:12" ht="16.149999999999999" customHeight="1" x14ac:dyDescent="0.25">
      <c r="A53" s="77"/>
      <c r="B53" s="202" t="s">
        <v>66</v>
      </c>
      <c r="C53" s="215"/>
      <c r="D53" s="178"/>
      <c r="E53" s="100"/>
      <c r="F53" s="100"/>
      <c r="G53" s="179"/>
      <c r="H53" s="179"/>
      <c r="I53" s="100"/>
      <c r="J53" s="100"/>
      <c r="K53" s="101"/>
      <c r="L53" s="77"/>
    </row>
    <row r="54" spans="1:12" ht="16.149999999999999" customHeight="1" x14ac:dyDescent="0.25">
      <c r="A54" s="77"/>
      <c r="B54" s="204" t="s">
        <v>46</v>
      </c>
      <c r="C54" s="215"/>
      <c r="D54" s="100">
        <v>0</v>
      </c>
      <c r="E54" s="100"/>
      <c r="F54" s="100"/>
      <c r="G54" s="179"/>
      <c r="H54" s="179"/>
      <c r="I54" s="100"/>
      <c r="J54" s="100"/>
      <c r="K54" s="101"/>
      <c r="L54" s="77"/>
    </row>
    <row r="55" spans="1:12" ht="16.149999999999999" customHeight="1" x14ac:dyDescent="0.25">
      <c r="A55" s="77"/>
      <c r="B55" s="217" t="s">
        <v>67</v>
      </c>
      <c r="C55" s="119"/>
      <c r="D55" s="92"/>
      <c r="E55" s="92"/>
      <c r="F55" s="92"/>
      <c r="G55" s="180"/>
      <c r="H55" s="180"/>
      <c r="I55" s="92"/>
      <c r="J55" s="92"/>
      <c r="K55" s="181"/>
      <c r="L55" s="77"/>
    </row>
    <row r="56" spans="1:12" ht="16.149999999999999" customHeight="1" x14ac:dyDescent="0.25">
      <c r="A56" s="77"/>
      <c r="B56" s="204"/>
      <c r="C56" s="215"/>
      <c r="D56" s="100"/>
      <c r="E56" s="100"/>
      <c r="F56" s="100"/>
      <c r="G56" s="179"/>
      <c r="H56" s="179"/>
      <c r="I56" s="100"/>
      <c r="J56" s="100"/>
      <c r="K56" s="101"/>
      <c r="L56" s="77"/>
    </row>
    <row r="57" spans="1:12" ht="16.149999999999999" customHeight="1" thickBot="1" x14ac:dyDescent="0.3">
      <c r="A57" s="77"/>
      <c r="B57" s="238" t="s">
        <v>46</v>
      </c>
      <c r="C57" s="239"/>
      <c r="D57" s="198">
        <f>SUM(D56:D56)</f>
        <v>0</v>
      </c>
      <c r="E57" s="198"/>
      <c r="F57" s="198"/>
      <c r="G57" s="199"/>
      <c r="H57" s="199"/>
      <c r="I57" s="198"/>
      <c r="J57" s="198"/>
      <c r="K57" s="200"/>
      <c r="L57" s="77"/>
    </row>
    <row r="58" spans="1:12" ht="5.25" customHeight="1" x14ac:dyDescent="0.25">
      <c r="A58" s="77"/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</row>
    <row r="59" spans="1:12" ht="11.45" customHeight="1" x14ac:dyDescent="0.25"/>
  </sheetData>
  <mergeCells count="7">
    <mergeCell ref="D6:K6"/>
    <mergeCell ref="E7:H7"/>
    <mergeCell ref="I7:K7"/>
    <mergeCell ref="C2:H2"/>
    <mergeCell ref="C3:H5"/>
    <mergeCell ref="I3:K5"/>
    <mergeCell ref="I2:K2"/>
  </mergeCells>
  <pageMargins left="0.7" right="0.7" top="0.75" bottom="0.75" header="0.3" footer="0.3"/>
  <pageSetup paperSize="9" scale="70" fitToHeight="0" orientation="portrait" r:id="rId1"/>
  <headerFooter>
    <oddFooter>&amp;C&amp;P+1/419-08-03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6"/>
  <sheetViews>
    <sheetView view="pageLayout" topLeftCell="A79" zoomScaleNormal="100" workbookViewId="0">
      <selection activeCell="F17" sqref="F17"/>
    </sheetView>
  </sheetViews>
  <sheetFormatPr defaultRowHeight="15" x14ac:dyDescent="0.25"/>
  <cols>
    <col min="1" max="1" width="7.5703125" style="6" customWidth="1"/>
    <col min="2" max="2" width="13.5703125" style="6" customWidth="1"/>
    <col min="3" max="3" width="70.5703125" style="6" customWidth="1"/>
    <col min="4" max="4" width="6.5703125" style="6" customWidth="1"/>
    <col min="5" max="5" width="9.85546875" style="6" customWidth="1"/>
    <col min="6" max="6" width="11.28515625" style="6" customWidth="1"/>
    <col min="7" max="7" width="10.5703125" style="6" customWidth="1"/>
    <col min="8" max="8" width="12.5703125" style="6" customWidth="1"/>
    <col min="9" max="16384" width="9.140625" style="6"/>
  </cols>
  <sheetData>
    <row r="1" spans="1:8" s="1" customFormat="1" ht="15" customHeight="1" x14ac:dyDescent="0.25">
      <c r="A1" s="366" t="s">
        <v>4</v>
      </c>
      <c r="B1" s="367"/>
      <c r="C1" s="360" t="s">
        <v>231</v>
      </c>
      <c r="D1" s="360"/>
      <c r="E1" s="360"/>
      <c r="F1" s="360"/>
      <c r="G1" s="360"/>
      <c r="H1" s="361"/>
    </row>
    <row r="2" spans="1:8" x14ac:dyDescent="0.25">
      <c r="A2" s="368" t="s">
        <v>2</v>
      </c>
      <c r="B2" s="369"/>
      <c r="C2" s="362" t="s">
        <v>227</v>
      </c>
      <c r="D2" s="362"/>
      <c r="E2" s="362"/>
      <c r="F2" s="362"/>
      <c r="G2" s="362"/>
      <c r="H2" s="363"/>
    </row>
    <row r="3" spans="1:8" x14ac:dyDescent="0.25">
      <c r="A3" s="368" t="s">
        <v>5</v>
      </c>
      <c r="B3" s="369"/>
      <c r="C3" s="364" t="s">
        <v>228</v>
      </c>
      <c r="D3" s="364"/>
      <c r="E3" s="364"/>
      <c r="F3" s="364"/>
      <c r="G3" s="364"/>
      <c r="H3" s="365"/>
    </row>
    <row r="4" spans="1:8" ht="30" x14ac:dyDescent="0.25">
      <c r="A4" s="9" t="s">
        <v>13</v>
      </c>
      <c r="B4" s="10" t="s">
        <v>12</v>
      </c>
      <c r="C4" s="11" t="s">
        <v>11</v>
      </c>
      <c r="D4" s="11" t="s">
        <v>0</v>
      </c>
      <c r="E4" s="11" t="s">
        <v>9</v>
      </c>
      <c r="F4" s="10" t="s">
        <v>10</v>
      </c>
      <c r="G4" s="10" t="s">
        <v>7</v>
      </c>
      <c r="H4" s="12" t="s">
        <v>8</v>
      </c>
    </row>
    <row r="5" spans="1:8" x14ac:dyDescent="0.25">
      <c r="A5" s="50"/>
      <c r="B5" s="50"/>
      <c r="C5" s="50"/>
      <c r="D5" s="50"/>
      <c r="E5" s="50"/>
      <c r="F5" s="50"/>
      <c r="G5" s="50"/>
    </row>
    <row r="6" spans="1:8" x14ac:dyDescent="0.25">
      <c r="A6" s="14"/>
      <c r="B6" s="14"/>
      <c r="C6" s="39" t="s">
        <v>149</v>
      </c>
      <c r="D6" s="16"/>
      <c r="E6" s="31"/>
      <c r="F6" s="32"/>
      <c r="G6" s="17"/>
      <c r="H6" s="17"/>
    </row>
    <row r="7" spans="1:8" x14ac:dyDescent="0.25">
      <c r="A7" s="24"/>
      <c r="B7" s="60"/>
      <c r="C7" s="52" t="s">
        <v>154</v>
      </c>
      <c r="D7" s="52" t="s">
        <v>139</v>
      </c>
      <c r="E7" s="71">
        <v>52</v>
      </c>
      <c r="F7" s="250"/>
      <c r="G7" s="40"/>
      <c r="H7" s="40"/>
    </row>
    <row r="8" spans="1:8" x14ac:dyDescent="0.25">
      <c r="A8" s="24"/>
      <c r="B8" s="60"/>
      <c r="C8" s="52" t="s">
        <v>142</v>
      </c>
      <c r="D8" s="52" t="s">
        <v>139</v>
      </c>
      <c r="E8" s="54">
        <v>55</v>
      </c>
      <c r="F8" s="250"/>
      <c r="G8" s="40"/>
      <c r="H8" s="40"/>
    </row>
    <row r="9" spans="1:8" x14ac:dyDescent="0.25">
      <c r="A9" s="24"/>
      <c r="B9" s="58"/>
      <c r="C9" s="57" t="s">
        <v>180</v>
      </c>
      <c r="D9" s="58" t="s">
        <v>141</v>
      </c>
      <c r="E9" s="53">
        <v>600</v>
      </c>
      <c r="F9" s="251"/>
      <c r="G9" s="40"/>
      <c r="H9" s="40"/>
    </row>
    <row r="10" spans="1:8" x14ac:dyDescent="0.25">
      <c r="A10" s="24"/>
      <c r="B10" s="60"/>
      <c r="C10" s="52" t="s">
        <v>181</v>
      </c>
      <c r="D10" s="52" t="s">
        <v>141</v>
      </c>
      <c r="E10" s="71">
        <v>25</v>
      </c>
      <c r="F10" s="250"/>
      <c r="G10" s="40"/>
      <c r="H10" s="40"/>
    </row>
    <row r="11" spans="1:8" x14ac:dyDescent="0.25">
      <c r="A11" s="24"/>
      <c r="B11" s="60"/>
      <c r="C11" s="52" t="s">
        <v>143</v>
      </c>
      <c r="D11" s="52" t="s">
        <v>139</v>
      </c>
      <c r="E11" s="54">
        <v>5</v>
      </c>
      <c r="F11" s="250"/>
      <c r="G11" s="40"/>
      <c r="H11" s="40"/>
    </row>
    <row r="12" spans="1:8" x14ac:dyDescent="0.25">
      <c r="A12" s="24"/>
      <c r="B12" s="60"/>
      <c r="C12" s="52" t="s">
        <v>182</v>
      </c>
      <c r="D12" s="52" t="s">
        <v>140</v>
      </c>
      <c r="E12" s="54">
        <v>7</v>
      </c>
      <c r="F12" s="250"/>
      <c r="G12" s="40"/>
      <c r="H12" s="40"/>
    </row>
    <row r="13" spans="1:8" x14ac:dyDescent="0.25">
      <c r="A13" s="24"/>
      <c r="B13" s="242"/>
      <c r="C13" s="242" t="s">
        <v>179</v>
      </c>
      <c r="D13" s="242" t="s">
        <v>140</v>
      </c>
      <c r="E13" s="71">
        <v>800</v>
      </c>
      <c r="F13" s="252"/>
      <c r="G13" s="40"/>
      <c r="H13" s="40"/>
    </row>
    <row r="14" spans="1:8" x14ac:dyDescent="0.25">
      <c r="A14" s="3"/>
      <c r="B14" s="60"/>
      <c r="C14" s="52" t="s">
        <v>199</v>
      </c>
      <c r="D14" s="52" t="s">
        <v>139</v>
      </c>
      <c r="E14" s="71">
        <v>24</v>
      </c>
      <c r="F14" s="252"/>
      <c r="G14" s="40"/>
      <c r="H14" s="44"/>
    </row>
    <row r="15" spans="1:8" x14ac:dyDescent="0.25">
      <c r="A15" s="3"/>
      <c r="B15" s="60"/>
      <c r="C15" s="52" t="s">
        <v>200</v>
      </c>
      <c r="D15" s="52" t="s">
        <v>139</v>
      </c>
      <c r="E15" s="71">
        <v>1</v>
      </c>
      <c r="F15" s="252"/>
      <c r="G15" s="40"/>
      <c r="H15" s="44"/>
    </row>
    <row r="16" spans="1:8" s="1" customFormat="1" ht="15" customHeight="1" x14ac:dyDescent="0.25">
      <c r="A16" s="3"/>
      <c r="B16" s="60"/>
      <c r="C16" s="52" t="s">
        <v>183</v>
      </c>
      <c r="D16" s="52" t="s">
        <v>139</v>
      </c>
      <c r="E16" s="54">
        <v>1</v>
      </c>
      <c r="F16" s="252"/>
      <c r="G16" s="40"/>
      <c r="H16" s="40"/>
    </row>
    <row r="17" spans="1:8" s="1" customFormat="1" ht="18" customHeight="1" x14ac:dyDescent="0.25">
      <c r="A17" s="24"/>
      <c r="B17" s="60"/>
      <c r="C17" s="52" t="s">
        <v>184</v>
      </c>
      <c r="D17" s="52" t="s">
        <v>140</v>
      </c>
      <c r="E17" s="71">
        <v>880</v>
      </c>
      <c r="F17" s="250"/>
      <c r="G17" s="40"/>
      <c r="H17" s="40"/>
    </row>
    <row r="18" spans="1:8" s="1" customFormat="1" ht="18" customHeight="1" x14ac:dyDescent="0.25">
      <c r="A18" s="24"/>
      <c r="B18" s="60"/>
      <c r="C18" s="52" t="s">
        <v>195</v>
      </c>
      <c r="D18" s="52" t="s">
        <v>140</v>
      </c>
      <c r="E18" s="71">
        <v>250</v>
      </c>
      <c r="F18" s="250"/>
      <c r="G18" s="40"/>
      <c r="H18" s="40"/>
    </row>
    <row r="19" spans="1:8" s="1" customFormat="1" ht="18" customHeight="1" x14ac:dyDescent="0.25">
      <c r="A19" s="24"/>
      <c r="B19" s="60"/>
      <c r="C19" s="52" t="s">
        <v>191</v>
      </c>
      <c r="D19" s="52" t="s">
        <v>139</v>
      </c>
      <c r="E19" s="71">
        <v>20</v>
      </c>
      <c r="F19" s="250"/>
      <c r="G19" s="40"/>
      <c r="H19" s="40"/>
    </row>
    <row r="20" spans="1:8" s="1" customFormat="1" ht="15" customHeight="1" x14ac:dyDescent="0.25">
      <c r="A20" s="24"/>
      <c r="B20" s="60"/>
      <c r="C20" s="52" t="s">
        <v>192</v>
      </c>
      <c r="D20" s="52" t="s">
        <v>139</v>
      </c>
      <c r="E20" s="71">
        <v>5</v>
      </c>
      <c r="F20" s="250"/>
      <c r="G20" s="40"/>
      <c r="H20" s="40"/>
    </row>
    <row r="21" spans="1:8" s="1" customFormat="1" ht="15" customHeight="1" x14ac:dyDescent="0.25">
      <c r="A21" s="24"/>
      <c r="B21" s="60"/>
      <c r="C21" s="52" t="s">
        <v>193</v>
      </c>
      <c r="D21" s="52" t="s">
        <v>139</v>
      </c>
      <c r="E21" s="71">
        <v>25</v>
      </c>
      <c r="F21" s="250"/>
      <c r="G21" s="40"/>
      <c r="H21" s="40"/>
    </row>
    <row r="22" spans="1:8" s="1" customFormat="1" ht="15" customHeight="1" x14ac:dyDescent="0.25">
      <c r="A22" s="24"/>
      <c r="B22" s="60"/>
      <c r="C22" s="52" t="s">
        <v>194</v>
      </c>
      <c r="D22" s="52" t="s">
        <v>139</v>
      </c>
      <c r="E22" s="71">
        <v>25</v>
      </c>
      <c r="F22" s="250"/>
      <c r="G22" s="40"/>
      <c r="H22" s="40"/>
    </row>
    <row r="23" spans="1:8" s="1" customFormat="1" ht="15" customHeight="1" x14ac:dyDescent="0.25">
      <c r="A23" s="24"/>
      <c r="B23" s="60"/>
      <c r="C23" s="52" t="s">
        <v>155</v>
      </c>
      <c r="D23" s="52" t="s">
        <v>140</v>
      </c>
      <c r="E23" s="71">
        <v>12</v>
      </c>
      <c r="F23" s="252"/>
      <c r="G23" s="40"/>
      <c r="H23" s="40"/>
    </row>
    <row r="24" spans="1:8" s="1" customFormat="1" ht="15" customHeight="1" x14ac:dyDescent="0.25">
      <c r="A24" s="24"/>
      <c r="B24" s="60"/>
      <c r="C24" s="52" t="s">
        <v>156</v>
      </c>
      <c r="D24" s="52" t="s">
        <v>139</v>
      </c>
      <c r="E24" s="71">
        <v>12</v>
      </c>
      <c r="F24" s="252"/>
      <c r="G24" s="40"/>
      <c r="H24" s="40"/>
    </row>
    <row r="25" spans="1:8" s="1" customFormat="1" ht="15" customHeight="1" x14ac:dyDescent="0.25">
      <c r="A25" s="24"/>
      <c r="B25" s="60"/>
      <c r="C25" s="52" t="s">
        <v>129</v>
      </c>
      <c r="D25" s="52" t="s">
        <v>140</v>
      </c>
      <c r="E25" s="54">
        <v>850</v>
      </c>
      <c r="F25" s="250"/>
      <c r="G25" s="40"/>
      <c r="H25" s="40"/>
    </row>
    <row r="26" spans="1:8" s="1" customFormat="1" ht="17.25" customHeight="1" x14ac:dyDescent="0.25">
      <c r="A26" s="24"/>
      <c r="B26" s="60"/>
      <c r="C26" s="51" t="s">
        <v>185</v>
      </c>
      <c r="D26" s="52" t="s">
        <v>139</v>
      </c>
      <c r="E26" s="71">
        <v>25</v>
      </c>
      <c r="F26" s="252"/>
      <c r="G26" s="40"/>
      <c r="H26" s="40"/>
    </row>
    <row r="27" spans="1:8" s="1" customFormat="1" ht="15" customHeight="1" x14ac:dyDescent="0.25">
      <c r="A27" s="24"/>
      <c r="B27" s="60"/>
      <c r="C27" s="52" t="s">
        <v>188</v>
      </c>
      <c r="D27" s="52" t="s">
        <v>139</v>
      </c>
      <c r="E27" s="71">
        <v>24</v>
      </c>
      <c r="F27" s="250"/>
      <c r="G27" s="40"/>
      <c r="H27" s="40"/>
    </row>
    <row r="28" spans="1:8" s="1" customFormat="1" ht="15" customHeight="1" x14ac:dyDescent="0.25">
      <c r="A28" s="24"/>
      <c r="B28" s="60"/>
      <c r="C28" s="52" t="s">
        <v>189</v>
      </c>
      <c r="D28" s="52" t="s">
        <v>139</v>
      </c>
      <c r="E28" s="71">
        <v>1</v>
      </c>
      <c r="F28" s="250"/>
      <c r="G28" s="40"/>
      <c r="H28" s="40"/>
    </row>
    <row r="29" spans="1:8" s="1" customFormat="1" ht="15" customHeight="1" x14ac:dyDescent="0.25">
      <c r="A29" s="24"/>
      <c r="B29" s="60"/>
      <c r="C29" s="52" t="s">
        <v>190</v>
      </c>
      <c r="D29" s="52" t="s">
        <v>139</v>
      </c>
      <c r="E29" s="71">
        <v>1</v>
      </c>
      <c r="F29" s="250"/>
      <c r="G29" s="40"/>
      <c r="H29" s="40"/>
    </row>
    <row r="30" spans="1:8" x14ac:dyDescent="0.25">
      <c r="A30" s="46" t="s">
        <v>1</v>
      </c>
      <c r="B30" s="60"/>
      <c r="C30" s="52" t="s">
        <v>186</v>
      </c>
      <c r="D30" s="52" t="s">
        <v>139</v>
      </c>
      <c r="E30" s="71">
        <v>1</v>
      </c>
      <c r="F30" s="252"/>
      <c r="G30" s="40"/>
      <c r="H30" s="40"/>
    </row>
    <row r="31" spans="1:8" ht="16.5" customHeight="1" x14ac:dyDescent="0.25">
      <c r="A31" s="3"/>
      <c r="B31" s="60"/>
      <c r="C31" s="52" t="s">
        <v>157</v>
      </c>
      <c r="D31" s="52" t="s">
        <v>139</v>
      </c>
      <c r="E31" s="71">
        <v>1</v>
      </c>
      <c r="F31" s="250"/>
      <c r="G31" s="40"/>
      <c r="H31" s="40"/>
    </row>
    <row r="32" spans="1:8" x14ac:dyDescent="0.25">
      <c r="A32" s="3"/>
      <c r="B32" s="60"/>
      <c r="C32" s="52" t="s">
        <v>187</v>
      </c>
      <c r="D32" s="52" t="s">
        <v>139</v>
      </c>
      <c r="E32" s="54">
        <v>52</v>
      </c>
      <c r="F32" s="250"/>
      <c r="G32" s="40"/>
      <c r="H32" s="40"/>
    </row>
    <row r="33" spans="1:8" x14ac:dyDescent="0.25">
      <c r="A33" s="3"/>
      <c r="B33" s="60"/>
      <c r="C33" s="52" t="s">
        <v>219</v>
      </c>
      <c r="D33" s="52" t="s">
        <v>144</v>
      </c>
      <c r="E33" s="54">
        <v>15</v>
      </c>
      <c r="F33" s="250"/>
      <c r="G33" s="40"/>
      <c r="H33" s="40"/>
    </row>
    <row r="34" spans="1:8" x14ac:dyDescent="0.25">
      <c r="A34" s="3"/>
      <c r="B34" s="60"/>
      <c r="C34" s="52"/>
      <c r="D34" s="52"/>
      <c r="E34" s="54"/>
      <c r="F34" s="250"/>
      <c r="G34" s="45"/>
      <c r="H34" s="40"/>
    </row>
    <row r="35" spans="1:8" x14ac:dyDescent="0.25">
      <c r="A35" s="3"/>
      <c r="B35" s="60"/>
      <c r="C35" s="52"/>
      <c r="D35" s="52"/>
      <c r="E35" s="54"/>
      <c r="F35" s="250"/>
      <c r="G35" s="42"/>
      <c r="H35" s="40"/>
    </row>
    <row r="36" spans="1:8" x14ac:dyDescent="0.25">
      <c r="A36" s="16"/>
      <c r="B36" s="61"/>
      <c r="C36" s="41" t="s">
        <v>150</v>
      </c>
      <c r="D36" s="59"/>
      <c r="E36" s="72"/>
      <c r="F36" s="253"/>
      <c r="G36" s="43"/>
      <c r="H36" s="47"/>
    </row>
    <row r="37" spans="1:8" x14ac:dyDescent="0.25">
      <c r="A37" s="3"/>
      <c r="B37" s="62">
        <v>210220253</v>
      </c>
      <c r="C37" s="52" t="s">
        <v>158</v>
      </c>
      <c r="D37" s="52" t="s">
        <v>139</v>
      </c>
      <c r="E37" s="71">
        <v>52</v>
      </c>
      <c r="F37" s="254"/>
      <c r="G37" s="42"/>
      <c r="H37" s="40"/>
    </row>
    <row r="38" spans="1:8" x14ac:dyDescent="0.25">
      <c r="A38" s="3"/>
      <c r="B38" s="62">
        <v>210220252</v>
      </c>
      <c r="C38" s="52" t="s">
        <v>146</v>
      </c>
      <c r="D38" s="52" t="s">
        <v>139</v>
      </c>
      <c r="E38" s="54">
        <v>55</v>
      </c>
      <c r="F38" s="254"/>
      <c r="G38" s="42"/>
      <c r="H38" s="40"/>
    </row>
    <row r="39" spans="1:8" x14ac:dyDescent="0.25">
      <c r="A39" s="3"/>
      <c r="B39" s="62">
        <v>210220020</v>
      </c>
      <c r="C39" s="52" t="s">
        <v>145</v>
      </c>
      <c r="D39" s="52" t="s">
        <v>140</v>
      </c>
      <c r="E39" s="53">
        <v>600</v>
      </c>
      <c r="F39" s="254"/>
      <c r="G39" s="42"/>
      <c r="H39" s="40"/>
    </row>
    <row r="40" spans="1:8" x14ac:dyDescent="0.25">
      <c r="A40" s="3"/>
      <c r="B40" s="63">
        <v>211220101</v>
      </c>
      <c r="C40" s="52" t="s">
        <v>159</v>
      </c>
      <c r="D40" s="52" t="s">
        <v>140</v>
      </c>
      <c r="E40" s="71">
        <v>25</v>
      </c>
      <c r="F40" s="254"/>
      <c r="G40" s="42"/>
      <c r="H40" s="40"/>
    </row>
    <row r="41" spans="1:8" x14ac:dyDescent="0.25">
      <c r="A41" s="3"/>
      <c r="B41" s="64">
        <v>210260151</v>
      </c>
      <c r="C41" s="51" t="s">
        <v>153</v>
      </c>
      <c r="D41" s="51" t="s">
        <v>140</v>
      </c>
      <c r="E41" s="71">
        <v>50</v>
      </c>
      <c r="F41" s="254"/>
      <c r="G41" s="42"/>
      <c r="H41" s="40"/>
    </row>
    <row r="42" spans="1:8" x14ac:dyDescent="0.25">
      <c r="A42" s="3"/>
      <c r="B42" s="62">
        <v>210010124</v>
      </c>
      <c r="C42" s="52" t="s">
        <v>196</v>
      </c>
      <c r="D42" s="52" t="s">
        <v>140</v>
      </c>
      <c r="E42" s="54">
        <v>7</v>
      </c>
      <c r="F42" s="254"/>
      <c r="G42" s="42"/>
      <c r="H42" s="40"/>
    </row>
    <row r="43" spans="1:8" x14ac:dyDescent="0.25">
      <c r="A43" s="3"/>
      <c r="B43" s="62">
        <v>210010124</v>
      </c>
      <c r="C43" s="52" t="s">
        <v>197</v>
      </c>
      <c r="D43" s="52" t="s">
        <v>140</v>
      </c>
      <c r="E43" s="54">
        <v>800</v>
      </c>
      <c r="F43" s="254"/>
      <c r="G43" s="42"/>
      <c r="H43" s="40"/>
    </row>
    <row r="44" spans="1:8" x14ac:dyDescent="0.25">
      <c r="A44" s="3"/>
      <c r="B44" s="243" t="s">
        <v>198</v>
      </c>
      <c r="C44" s="243" t="s">
        <v>201</v>
      </c>
      <c r="D44" s="243" t="s">
        <v>139</v>
      </c>
      <c r="E44" s="244">
        <v>24</v>
      </c>
      <c r="F44" s="255"/>
      <c r="G44" s="42"/>
      <c r="H44" s="40"/>
    </row>
    <row r="45" spans="1:8" x14ac:dyDescent="0.25">
      <c r="A45" s="3"/>
      <c r="B45" s="243" t="s">
        <v>198</v>
      </c>
      <c r="C45" s="243" t="s">
        <v>202</v>
      </c>
      <c r="D45" s="243" t="s">
        <v>139</v>
      </c>
      <c r="E45" s="244">
        <v>1</v>
      </c>
      <c r="F45" s="255"/>
      <c r="G45" s="42"/>
      <c r="H45" s="40"/>
    </row>
    <row r="46" spans="1:8" x14ac:dyDescent="0.25">
      <c r="A46" s="3"/>
      <c r="B46" s="62">
        <v>210193043</v>
      </c>
      <c r="C46" s="52" t="s">
        <v>205</v>
      </c>
      <c r="D46" s="52" t="s">
        <v>139</v>
      </c>
      <c r="E46" s="54">
        <v>1</v>
      </c>
      <c r="F46" s="254"/>
      <c r="G46" s="42"/>
      <c r="H46" s="40"/>
    </row>
    <row r="47" spans="1:8" x14ac:dyDescent="0.25">
      <c r="A47" s="3"/>
      <c r="B47" s="55" t="s">
        <v>160</v>
      </c>
      <c r="C47" s="55" t="s">
        <v>203</v>
      </c>
      <c r="D47" s="55" t="s">
        <v>140</v>
      </c>
      <c r="E47" s="71">
        <v>880</v>
      </c>
      <c r="F47" s="256"/>
      <c r="G47" s="42"/>
      <c r="H47" s="40"/>
    </row>
    <row r="48" spans="1:8" x14ac:dyDescent="0.25">
      <c r="A48" s="3"/>
      <c r="B48" s="243">
        <v>210800108</v>
      </c>
      <c r="C48" s="55" t="s">
        <v>204</v>
      </c>
      <c r="D48" s="243" t="s">
        <v>140</v>
      </c>
      <c r="E48" s="244">
        <v>250</v>
      </c>
      <c r="F48" s="255"/>
      <c r="G48" s="42"/>
      <c r="H48" s="40"/>
    </row>
    <row r="49" spans="1:8" x14ac:dyDescent="0.25">
      <c r="A49" s="3"/>
      <c r="B49" s="243">
        <v>210040206</v>
      </c>
      <c r="C49" s="52" t="s">
        <v>191</v>
      </c>
      <c r="D49" s="243" t="s">
        <v>139</v>
      </c>
      <c r="E49" s="244">
        <v>20</v>
      </c>
      <c r="F49" s="255"/>
      <c r="G49" s="245"/>
      <c r="H49" s="40"/>
    </row>
    <row r="50" spans="1:8" x14ac:dyDescent="0.25">
      <c r="A50" s="3"/>
      <c r="B50" s="243">
        <v>210040206</v>
      </c>
      <c r="C50" s="52" t="s">
        <v>192</v>
      </c>
      <c r="D50" s="243" t="s">
        <v>139</v>
      </c>
      <c r="E50" s="244">
        <v>5</v>
      </c>
      <c r="F50" s="255"/>
      <c r="G50" s="245"/>
      <c r="H50" s="40"/>
    </row>
    <row r="51" spans="1:8" x14ac:dyDescent="0.25">
      <c r="A51" s="3"/>
      <c r="B51" s="243">
        <v>210040001</v>
      </c>
      <c r="C51" s="243" t="s">
        <v>206</v>
      </c>
      <c r="D51" s="243" t="s">
        <v>139</v>
      </c>
      <c r="E51" s="244">
        <v>25</v>
      </c>
      <c r="F51" s="255"/>
      <c r="G51" s="245"/>
      <c r="H51" s="40"/>
    </row>
    <row r="52" spans="1:8" x14ac:dyDescent="0.25">
      <c r="A52" s="3"/>
      <c r="B52" s="62">
        <v>210040221</v>
      </c>
      <c r="C52" s="52" t="s">
        <v>163</v>
      </c>
      <c r="D52" s="52" t="s">
        <v>140</v>
      </c>
      <c r="E52" s="71">
        <v>2.5</v>
      </c>
      <c r="F52" s="254"/>
      <c r="G52" s="42"/>
      <c r="H52" s="40"/>
    </row>
    <row r="53" spans="1:8" x14ac:dyDescent="0.25">
      <c r="A53" s="3"/>
      <c r="B53" s="62">
        <v>460490012</v>
      </c>
      <c r="C53" s="52" t="s">
        <v>147</v>
      </c>
      <c r="D53" s="52" t="s">
        <v>140</v>
      </c>
      <c r="E53" s="54">
        <v>20</v>
      </c>
      <c r="F53" s="254"/>
      <c r="G53" s="42"/>
      <c r="H53" s="40"/>
    </row>
    <row r="54" spans="1:8" x14ac:dyDescent="0.25">
      <c r="A54" s="3"/>
      <c r="B54" s="62">
        <v>210200078</v>
      </c>
      <c r="C54" s="52" t="s">
        <v>164</v>
      </c>
      <c r="D54" s="52" t="s">
        <v>139</v>
      </c>
      <c r="E54" s="71">
        <v>25</v>
      </c>
      <c r="F54" s="254"/>
      <c r="G54" s="42"/>
      <c r="H54" s="40"/>
    </row>
    <row r="55" spans="1:8" x14ac:dyDescent="0.25">
      <c r="A55" s="3"/>
      <c r="B55" s="55" t="s">
        <v>161</v>
      </c>
      <c r="C55" s="55" t="s">
        <v>162</v>
      </c>
      <c r="D55" s="52" t="s">
        <v>139</v>
      </c>
      <c r="E55" s="71">
        <v>25</v>
      </c>
      <c r="F55" s="256"/>
      <c r="G55" s="42"/>
      <c r="H55" s="40"/>
    </row>
    <row r="56" spans="1:8" x14ac:dyDescent="0.25">
      <c r="A56" s="3"/>
      <c r="B56" s="62">
        <v>210120102</v>
      </c>
      <c r="C56" s="52" t="s">
        <v>165</v>
      </c>
      <c r="D56" s="52" t="s">
        <v>139</v>
      </c>
      <c r="E56" s="71">
        <v>1</v>
      </c>
      <c r="F56" s="254"/>
      <c r="G56" s="42"/>
      <c r="H56" s="40"/>
    </row>
    <row r="57" spans="1:8" x14ac:dyDescent="0.25">
      <c r="A57" s="3"/>
      <c r="B57" s="62">
        <v>210040389</v>
      </c>
      <c r="C57" s="52" t="s">
        <v>166</v>
      </c>
      <c r="D57" s="52" t="s">
        <v>139</v>
      </c>
      <c r="E57" s="71">
        <v>1</v>
      </c>
      <c r="F57" s="254"/>
      <c r="G57" s="42"/>
      <c r="H57" s="40"/>
    </row>
    <row r="58" spans="1:8" x14ac:dyDescent="0.25">
      <c r="A58" s="3"/>
      <c r="B58" s="62">
        <v>210101411</v>
      </c>
      <c r="C58" s="52" t="s">
        <v>148</v>
      </c>
      <c r="D58" s="52" t="s">
        <v>139</v>
      </c>
      <c r="E58" s="54">
        <v>52</v>
      </c>
      <c r="F58" s="254"/>
      <c r="G58" s="42"/>
      <c r="H58" s="40"/>
    </row>
    <row r="59" spans="1:8" x14ac:dyDescent="0.25">
      <c r="A59" s="3"/>
      <c r="B59" s="62">
        <v>210100001</v>
      </c>
      <c r="C59" s="52" t="s">
        <v>169</v>
      </c>
      <c r="D59" s="52" t="s">
        <v>139</v>
      </c>
      <c r="E59" s="71">
        <v>75</v>
      </c>
      <c r="F59" s="254"/>
      <c r="G59" s="42"/>
      <c r="H59" s="40"/>
    </row>
    <row r="60" spans="1:8" x14ac:dyDescent="0.25">
      <c r="A60" s="3"/>
      <c r="B60" s="62">
        <v>210100003</v>
      </c>
      <c r="C60" s="52" t="s">
        <v>170</v>
      </c>
      <c r="D60" s="52" t="s">
        <v>139</v>
      </c>
      <c r="E60" s="71">
        <v>106</v>
      </c>
      <c r="F60" s="254"/>
      <c r="G60" s="42"/>
      <c r="H60" s="40"/>
    </row>
    <row r="61" spans="1:8" x14ac:dyDescent="0.25">
      <c r="A61" s="3"/>
      <c r="B61" s="62">
        <v>210950201</v>
      </c>
      <c r="C61" s="52" t="s">
        <v>171</v>
      </c>
      <c r="D61" s="52" t="s">
        <v>140</v>
      </c>
      <c r="E61" s="71">
        <v>880</v>
      </c>
      <c r="F61" s="254"/>
      <c r="G61" s="42"/>
      <c r="H61" s="40"/>
    </row>
    <row r="62" spans="1:8" x14ac:dyDescent="0.25">
      <c r="A62" s="3"/>
      <c r="B62" s="62"/>
      <c r="C62" s="52"/>
      <c r="D62" s="52"/>
      <c r="E62" s="71"/>
      <c r="F62" s="254"/>
      <c r="G62" s="42"/>
      <c r="H62" s="44"/>
    </row>
    <row r="63" spans="1:8" x14ac:dyDescent="0.25">
      <c r="A63" s="3"/>
      <c r="B63" s="62"/>
      <c r="C63" s="52"/>
      <c r="D63" s="52"/>
      <c r="E63" s="71"/>
      <c r="F63" s="254"/>
      <c r="G63" s="42"/>
      <c r="H63" s="40"/>
    </row>
    <row r="64" spans="1:8" x14ac:dyDescent="0.25">
      <c r="A64" s="38"/>
      <c r="B64" s="23"/>
      <c r="C64" s="15" t="s">
        <v>151</v>
      </c>
      <c r="D64" s="38"/>
      <c r="E64" s="65"/>
      <c r="F64" s="257"/>
      <c r="G64" s="56"/>
      <c r="H64" s="47"/>
    </row>
    <row r="65" spans="1:8" x14ac:dyDescent="0.25">
      <c r="A65" s="3"/>
      <c r="B65" s="62">
        <v>460120002</v>
      </c>
      <c r="C65" s="52" t="s">
        <v>167</v>
      </c>
      <c r="D65" s="52" t="s">
        <v>144</v>
      </c>
      <c r="E65" s="71">
        <v>3</v>
      </c>
      <c r="F65" s="254"/>
      <c r="G65" s="42"/>
      <c r="H65" s="40"/>
    </row>
    <row r="66" spans="1:8" x14ac:dyDescent="0.25">
      <c r="A66" s="3"/>
      <c r="B66" s="62">
        <v>460050713</v>
      </c>
      <c r="C66" s="52" t="s">
        <v>168</v>
      </c>
      <c r="D66" s="52" t="s">
        <v>144</v>
      </c>
      <c r="E66" s="71">
        <v>18</v>
      </c>
      <c r="F66" s="254"/>
      <c r="G66" s="42"/>
      <c r="H66" s="40"/>
    </row>
    <row r="67" spans="1:8" x14ac:dyDescent="0.25">
      <c r="A67" s="3"/>
      <c r="B67" s="243" t="s">
        <v>207</v>
      </c>
      <c r="C67" s="243" t="s">
        <v>208</v>
      </c>
      <c r="D67" s="243" t="s">
        <v>140</v>
      </c>
      <c r="E67" s="244">
        <v>750</v>
      </c>
      <c r="F67" s="255"/>
      <c r="G67" s="42"/>
      <c r="H67" s="40"/>
    </row>
    <row r="68" spans="1:8" x14ac:dyDescent="0.25">
      <c r="A68" s="3"/>
      <c r="B68" s="243" t="s">
        <v>209</v>
      </c>
      <c r="C68" s="243" t="s">
        <v>210</v>
      </c>
      <c r="D68" s="243" t="s">
        <v>140</v>
      </c>
      <c r="E68" s="244">
        <v>750</v>
      </c>
      <c r="F68" s="255"/>
      <c r="G68" s="42"/>
      <c r="H68" s="40"/>
    </row>
    <row r="69" spans="1:8" x14ac:dyDescent="0.25">
      <c r="A69" s="3"/>
      <c r="B69" s="243"/>
      <c r="C69" s="243" t="s">
        <v>211</v>
      </c>
      <c r="D69" s="243" t="s">
        <v>212</v>
      </c>
      <c r="E69" s="244">
        <v>750</v>
      </c>
      <c r="F69" s="255"/>
      <c r="G69" s="42"/>
      <c r="H69" s="40"/>
    </row>
    <row r="70" spans="1:8" x14ac:dyDescent="0.25">
      <c r="A70" s="3"/>
      <c r="B70" s="243"/>
      <c r="C70" s="243" t="s">
        <v>213</v>
      </c>
      <c r="D70" s="243" t="s">
        <v>214</v>
      </c>
      <c r="E70" s="244">
        <v>260</v>
      </c>
      <c r="F70" s="255"/>
      <c r="G70" s="42"/>
      <c r="H70" s="40"/>
    </row>
    <row r="71" spans="1:8" x14ac:dyDescent="0.25">
      <c r="A71" s="3"/>
      <c r="B71" s="243"/>
      <c r="C71" s="243" t="s">
        <v>215</v>
      </c>
      <c r="D71" s="243" t="s">
        <v>216</v>
      </c>
      <c r="E71" s="244">
        <v>35</v>
      </c>
      <c r="F71" s="255"/>
      <c r="G71" s="42"/>
      <c r="H71" s="40"/>
    </row>
    <row r="72" spans="1:8" x14ac:dyDescent="0.25">
      <c r="A72" s="3"/>
      <c r="B72" s="246" t="s">
        <v>217</v>
      </c>
      <c r="C72" s="247" t="s">
        <v>218</v>
      </c>
      <c r="D72" s="243" t="s">
        <v>144</v>
      </c>
      <c r="E72" s="244">
        <v>15</v>
      </c>
      <c r="F72" s="255"/>
      <c r="G72" s="42"/>
      <c r="H72" s="40"/>
    </row>
    <row r="73" spans="1:8" x14ac:dyDescent="0.25">
      <c r="A73" s="3"/>
      <c r="B73" s="246"/>
      <c r="C73" s="248" t="s">
        <v>220</v>
      </c>
      <c r="D73" s="243" t="s">
        <v>214</v>
      </c>
      <c r="E73" s="244">
        <v>260</v>
      </c>
      <c r="F73" s="255"/>
      <c r="G73" s="42"/>
      <c r="H73" s="40"/>
    </row>
    <row r="74" spans="1:8" x14ac:dyDescent="0.25">
      <c r="A74" s="3"/>
      <c r="B74" s="243" t="s">
        <v>221</v>
      </c>
      <c r="C74" s="249" t="s">
        <v>222</v>
      </c>
      <c r="D74" s="243" t="s">
        <v>144</v>
      </c>
      <c r="E74" s="244">
        <v>15</v>
      </c>
      <c r="F74" s="255"/>
      <c r="G74" s="42"/>
      <c r="H74" s="40"/>
    </row>
    <row r="75" spans="1:8" x14ac:dyDescent="0.25">
      <c r="A75" s="3"/>
      <c r="B75" s="246"/>
      <c r="C75" s="249" t="s">
        <v>223</v>
      </c>
      <c r="D75" s="243" t="s">
        <v>214</v>
      </c>
      <c r="E75" s="244">
        <v>330</v>
      </c>
      <c r="F75" s="255"/>
      <c r="G75" s="42"/>
      <c r="H75" s="40"/>
    </row>
    <row r="76" spans="1:8" x14ac:dyDescent="0.25">
      <c r="A76" s="3"/>
      <c r="B76" s="62"/>
      <c r="C76" s="52"/>
      <c r="D76" s="52"/>
      <c r="E76" s="71"/>
      <c r="F76" s="254"/>
      <c r="G76" s="42"/>
      <c r="H76" s="44"/>
    </row>
    <row r="77" spans="1:8" x14ac:dyDescent="0.25">
      <c r="A77" s="3"/>
      <c r="B77" s="62"/>
      <c r="C77" s="52"/>
      <c r="D77" s="52"/>
      <c r="E77" s="71"/>
      <c r="F77" s="254"/>
      <c r="G77" s="42"/>
      <c r="H77" s="44"/>
    </row>
    <row r="78" spans="1:8" x14ac:dyDescent="0.25">
      <c r="A78" s="3"/>
      <c r="B78" s="61"/>
      <c r="C78" s="41" t="s">
        <v>226</v>
      </c>
      <c r="D78" s="59"/>
      <c r="E78" s="72"/>
      <c r="F78" s="253"/>
      <c r="G78" s="43"/>
      <c r="H78" s="47"/>
    </row>
    <row r="79" spans="1:8" x14ac:dyDescent="0.25">
      <c r="A79" s="3"/>
      <c r="B79" s="243">
        <v>210040206</v>
      </c>
      <c r="C79" s="52" t="s">
        <v>191</v>
      </c>
      <c r="D79" s="243" t="s">
        <v>139</v>
      </c>
      <c r="E79" s="244">
        <v>13</v>
      </c>
      <c r="F79" s="255"/>
      <c r="G79" s="42"/>
      <c r="H79" s="40"/>
    </row>
    <row r="80" spans="1:8" x14ac:dyDescent="0.25">
      <c r="A80" s="3"/>
      <c r="B80" s="243">
        <v>210040001</v>
      </c>
      <c r="C80" s="243" t="s">
        <v>206</v>
      </c>
      <c r="D80" s="243" t="s">
        <v>139</v>
      </c>
      <c r="E80" s="244">
        <v>2</v>
      </c>
      <c r="F80" s="255"/>
      <c r="G80" s="42"/>
      <c r="H80" s="40"/>
    </row>
    <row r="81" spans="1:8" x14ac:dyDescent="0.25">
      <c r="A81" s="3"/>
      <c r="B81" s="55" t="s">
        <v>161</v>
      </c>
      <c r="C81" s="55" t="s">
        <v>162</v>
      </c>
      <c r="D81" s="52" t="s">
        <v>139</v>
      </c>
      <c r="E81" s="71">
        <v>2</v>
      </c>
      <c r="F81" s="256"/>
      <c r="G81" s="42"/>
      <c r="H81" s="40"/>
    </row>
    <row r="82" spans="1:8" x14ac:dyDescent="0.25">
      <c r="A82" s="3"/>
      <c r="B82" s="62">
        <v>210200078</v>
      </c>
      <c r="C82" s="52" t="s">
        <v>164</v>
      </c>
      <c r="D82" s="52" t="s">
        <v>139</v>
      </c>
      <c r="E82" s="71">
        <v>13</v>
      </c>
      <c r="F82" s="254"/>
      <c r="G82" s="42"/>
      <c r="H82" s="40"/>
    </row>
    <row r="83" spans="1:8" x14ac:dyDescent="0.25">
      <c r="A83" s="3"/>
      <c r="B83" s="243"/>
      <c r="C83" s="243" t="s">
        <v>224</v>
      </c>
      <c r="D83" s="243" t="s">
        <v>140</v>
      </c>
      <c r="E83" s="244">
        <v>580</v>
      </c>
      <c r="F83" s="255"/>
      <c r="G83" s="42"/>
      <c r="H83" s="40"/>
    </row>
    <row r="84" spans="1:8" x14ac:dyDescent="0.25">
      <c r="A84" s="3"/>
      <c r="B84" s="243"/>
      <c r="C84" s="243" t="s">
        <v>225</v>
      </c>
      <c r="D84" s="243" t="s">
        <v>139</v>
      </c>
      <c r="E84" s="244">
        <v>20</v>
      </c>
      <c r="F84" s="255"/>
      <c r="G84" s="42"/>
      <c r="H84" s="40"/>
    </row>
    <row r="85" spans="1:8" x14ac:dyDescent="0.25">
      <c r="A85" s="3"/>
      <c r="B85" s="243"/>
      <c r="C85" s="243"/>
      <c r="D85" s="243"/>
      <c r="E85" s="244"/>
      <c r="F85" s="255"/>
      <c r="G85" s="42"/>
      <c r="H85" s="44"/>
    </row>
    <row r="86" spans="1:8" x14ac:dyDescent="0.25">
      <c r="A86" s="3"/>
      <c r="B86" s="243"/>
      <c r="C86" s="243"/>
      <c r="D86" s="243"/>
      <c r="E86" s="244"/>
      <c r="F86" s="255"/>
      <c r="G86" s="42"/>
      <c r="H86" s="40"/>
    </row>
    <row r="87" spans="1:8" x14ac:dyDescent="0.25">
      <c r="A87" s="3"/>
      <c r="B87" s="243"/>
      <c r="C87" s="243"/>
      <c r="D87" s="243"/>
      <c r="E87" s="244"/>
      <c r="F87" s="255"/>
      <c r="G87" s="42"/>
      <c r="H87" s="40"/>
    </row>
    <row r="88" spans="1:8" x14ac:dyDescent="0.25">
      <c r="A88" s="34" t="s">
        <v>1</v>
      </c>
      <c r="B88" s="34" t="s">
        <v>1</v>
      </c>
      <c r="C88" s="39" t="s">
        <v>138</v>
      </c>
      <c r="D88" s="34" t="s">
        <v>1</v>
      </c>
      <c r="E88" s="73"/>
      <c r="F88" s="33"/>
      <c r="G88" s="35"/>
      <c r="H88" s="36"/>
    </row>
    <row r="89" spans="1:8" x14ac:dyDescent="0.25">
      <c r="A89" s="25"/>
      <c r="B89" s="25"/>
      <c r="C89" s="26" t="str">
        <f>$C$6</f>
        <v>1. Montážny materiál</v>
      </c>
      <c r="D89" s="26"/>
      <c r="E89" s="74"/>
      <c r="F89" s="26"/>
      <c r="G89" s="26"/>
      <c r="H89" s="27"/>
    </row>
    <row r="90" spans="1:8" x14ac:dyDescent="0.25">
      <c r="A90" s="25"/>
      <c r="B90" s="25"/>
      <c r="C90" s="26" t="str">
        <f>$C$36</f>
        <v>2. Montážne práce</v>
      </c>
      <c r="D90" s="26"/>
      <c r="E90" s="74"/>
      <c r="F90" s="26"/>
      <c r="G90" s="26"/>
      <c r="H90" s="27"/>
    </row>
    <row r="91" spans="1:8" x14ac:dyDescent="0.25">
      <c r="A91" s="25"/>
      <c r="B91" s="25"/>
      <c r="C91" s="28" t="str">
        <f>$C$64</f>
        <v>3. Zemné práce</v>
      </c>
      <c r="D91" s="26"/>
      <c r="E91" s="74"/>
      <c r="F91" s="26"/>
      <c r="G91" s="26"/>
      <c r="H91" s="29"/>
    </row>
    <row r="92" spans="1:8" x14ac:dyDescent="0.25">
      <c r="A92" s="25"/>
      <c r="B92" s="25"/>
      <c r="C92" s="28" t="s">
        <v>226</v>
      </c>
      <c r="D92" s="26"/>
      <c r="E92" s="74"/>
      <c r="F92" s="26"/>
      <c r="G92" s="26"/>
      <c r="H92" s="29"/>
    </row>
    <row r="93" spans="1:8" x14ac:dyDescent="0.25">
      <c r="A93" s="25"/>
      <c r="B93" s="25"/>
      <c r="C93" s="28"/>
      <c r="D93" s="26"/>
      <c r="E93" s="74"/>
      <c r="F93" s="26"/>
      <c r="G93" s="26"/>
      <c r="H93" s="29"/>
    </row>
    <row r="94" spans="1:8" x14ac:dyDescent="0.25">
      <c r="A94" s="25"/>
      <c r="B94" s="25"/>
      <c r="C94" s="26" t="s">
        <v>152</v>
      </c>
      <c r="D94" s="25"/>
      <c r="E94" s="75"/>
      <c r="F94" s="30"/>
      <c r="G94" s="25"/>
      <c r="H94" s="27"/>
    </row>
    <row r="95" spans="1:8" x14ac:dyDescent="0.25">
      <c r="A95" s="25"/>
      <c r="B95" s="25"/>
      <c r="C95" s="26"/>
      <c r="D95" s="25"/>
      <c r="E95" s="75"/>
      <c r="F95" s="30"/>
      <c r="G95" s="25"/>
      <c r="H95" s="27"/>
    </row>
    <row r="96" spans="1:8" x14ac:dyDescent="0.25">
      <c r="A96" s="18"/>
      <c r="B96" s="18"/>
      <c r="C96" s="37" t="s">
        <v>172</v>
      </c>
      <c r="D96" s="18"/>
      <c r="E96" s="76"/>
      <c r="F96" s="18"/>
      <c r="G96" s="18"/>
      <c r="H96" s="18"/>
    </row>
    <row r="97" spans="1:8" x14ac:dyDescent="0.25">
      <c r="A97" s="5"/>
      <c r="B97" s="5" t="s">
        <v>15</v>
      </c>
      <c r="C97" s="5" t="s">
        <v>17</v>
      </c>
      <c r="D97" s="1" t="s">
        <v>6</v>
      </c>
      <c r="E97" s="66"/>
      <c r="F97" s="67"/>
      <c r="H97" s="8"/>
    </row>
    <row r="98" spans="1:8" x14ac:dyDescent="0.25">
      <c r="A98" s="5"/>
      <c r="B98" s="5">
        <v>460560263</v>
      </c>
      <c r="C98" s="5" t="s">
        <v>16</v>
      </c>
      <c r="D98" s="1" t="s">
        <v>6</v>
      </c>
      <c r="E98" s="66"/>
      <c r="F98" s="67"/>
      <c r="H98" s="8"/>
    </row>
    <row r="99" spans="1:8" x14ac:dyDescent="0.25">
      <c r="A99" s="5"/>
      <c r="B99" s="5" t="s">
        <v>130</v>
      </c>
      <c r="C99" s="5" t="s">
        <v>131</v>
      </c>
      <c r="D99" s="1" t="s">
        <v>6</v>
      </c>
      <c r="E99" s="66"/>
      <c r="F99" s="67"/>
      <c r="H99" s="8"/>
    </row>
    <row r="100" spans="1:8" x14ac:dyDescent="0.25">
      <c r="A100" s="5"/>
      <c r="B100" s="5"/>
      <c r="C100" s="5" t="s">
        <v>14</v>
      </c>
      <c r="D100" s="1" t="s">
        <v>3</v>
      </c>
      <c r="E100" s="66"/>
      <c r="F100" s="67"/>
      <c r="H100" s="8"/>
    </row>
    <row r="101" spans="1:8" ht="30" x14ac:dyDescent="0.25">
      <c r="A101" s="5"/>
      <c r="B101" s="48">
        <v>949942101</v>
      </c>
      <c r="C101" s="69" t="s">
        <v>176</v>
      </c>
      <c r="D101" s="68" t="s">
        <v>175</v>
      </c>
      <c r="E101" s="70">
        <v>24</v>
      </c>
      <c r="F101" s="49"/>
      <c r="H101" s="8"/>
    </row>
    <row r="102" spans="1:8" ht="15.75" thickBot="1" x14ac:dyDescent="0.3">
      <c r="A102" s="19"/>
      <c r="B102" s="19"/>
      <c r="C102" s="20" t="s">
        <v>173</v>
      </c>
      <c r="D102" s="21"/>
      <c r="E102" s="19"/>
      <c r="F102" s="19"/>
      <c r="G102" s="19"/>
      <c r="H102" s="22"/>
    </row>
    <row r="103" spans="1:8" ht="15.75" thickTop="1" x14ac:dyDescent="0.25">
      <c r="C103" s="7"/>
    </row>
    <row r="104" spans="1:8" x14ac:dyDescent="0.25">
      <c r="C104" s="7" t="s">
        <v>174</v>
      </c>
      <c r="H104" s="13"/>
    </row>
    <row r="106" spans="1:8" x14ac:dyDescent="0.25">
      <c r="C106" s="2"/>
      <c r="E106" s="4"/>
    </row>
  </sheetData>
  <mergeCells count="6">
    <mergeCell ref="C1:H1"/>
    <mergeCell ref="C2:H2"/>
    <mergeCell ref="C3:H3"/>
    <mergeCell ref="A1:B1"/>
    <mergeCell ref="A2:B2"/>
    <mergeCell ref="A3:B3"/>
  </mergeCells>
  <pageMargins left="0.25" right="0.25" top="0.75" bottom="0.75" header="0.3" footer="0.3"/>
  <pageSetup paperSize="9" scale="69" fitToHeight="0" orientation="portrait" r:id="rId1"/>
  <headerFooter>
    <oddFooter>&amp;C&amp;P+2/419-08-03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Súhrnný rozpočet</vt:lpstr>
      <vt:lpstr>Rekapitulácia</vt:lpstr>
      <vt:lpstr>SO01</vt:lpstr>
      <vt:lpstr>Rekapitulácia!Oblasť_tlače</vt:lpstr>
      <vt:lpstr>SO01!Oblasť_tlače</vt:lpstr>
      <vt:lpstr>'Súhrnný rozpočet'!Oblasť_tlače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Szalai Ladislav</dc:creator>
  <cp:lastModifiedBy>Kristak</cp:lastModifiedBy>
  <cp:lastPrinted>2020-10-28T06:27:11Z</cp:lastPrinted>
  <dcterms:created xsi:type="dcterms:W3CDTF">2013-02-19T11:14:07Z</dcterms:created>
  <dcterms:modified xsi:type="dcterms:W3CDTF">2020-10-28T06:27:18Z</dcterms:modified>
</cp:coreProperties>
</file>