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 activeTab="2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/>
  <c r="W183" i="5"/>
  <c r="G36" i="4"/>
  <c r="N183" i="5"/>
  <c r="F36" i="4"/>
  <c r="G35" i="4"/>
  <c r="F35" i="4"/>
  <c r="E35" i="4"/>
  <c r="W181" i="5"/>
  <c r="N181" i="5"/>
  <c r="L181" i="5"/>
  <c r="L183" i="5"/>
  <c r="E36" i="4"/>
  <c r="I181" i="5"/>
  <c r="C35" i="4"/>
  <c r="J180" i="5"/>
  <c r="H180" i="5"/>
  <c r="J179" i="5"/>
  <c r="J181" i="5"/>
  <c r="H179" i="5"/>
  <c r="H181" i="5"/>
  <c r="W175" i="5"/>
  <c r="G33" i="4"/>
  <c r="N175" i="5"/>
  <c r="F33" i="4"/>
  <c r="L175" i="5"/>
  <c r="E33" i="4"/>
  <c r="F32" i="4"/>
  <c r="E32" i="4"/>
  <c r="C32" i="4"/>
  <c r="W173" i="5"/>
  <c r="G32" i="4"/>
  <c r="N173" i="5"/>
  <c r="L173" i="5"/>
  <c r="I173" i="5"/>
  <c r="I175" i="5"/>
  <c r="J172" i="5"/>
  <c r="H172" i="5"/>
  <c r="H173" i="5"/>
  <c r="J171" i="5"/>
  <c r="J173" i="5"/>
  <c r="H171" i="5"/>
  <c r="G29" i="4"/>
  <c r="F29" i="4"/>
  <c r="W165" i="5"/>
  <c r="N165" i="5"/>
  <c r="L165" i="5"/>
  <c r="E29" i="4"/>
  <c r="I165" i="5"/>
  <c r="C29" i="4"/>
  <c r="L164" i="5"/>
  <c r="J164" i="5"/>
  <c r="J165" i="5"/>
  <c r="H164" i="5"/>
  <c r="H165" i="5"/>
  <c r="B29" i="4"/>
  <c r="C28" i="4"/>
  <c r="W161" i="5"/>
  <c r="G28" i="4"/>
  <c r="N161" i="5"/>
  <c r="F28" i="4"/>
  <c r="I161" i="5"/>
  <c r="L160" i="5"/>
  <c r="J160" i="5"/>
  <c r="J161" i="5"/>
  <c r="H160" i="5"/>
  <c r="H161" i="5"/>
  <c r="B28" i="4"/>
  <c r="L159" i="5"/>
  <c r="L161" i="5"/>
  <c r="E28" i="4"/>
  <c r="J159" i="5"/>
  <c r="H159" i="5"/>
  <c r="G27" i="4"/>
  <c r="F27" i="4"/>
  <c r="W156" i="5"/>
  <c r="N156" i="5"/>
  <c r="L156" i="5"/>
  <c r="E27" i="4"/>
  <c r="J155" i="5"/>
  <c r="H155" i="5"/>
  <c r="J154" i="5"/>
  <c r="H154" i="5"/>
  <c r="L153" i="5"/>
  <c r="J153" i="5"/>
  <c r="H153" i="5"/>
  <c r="L152" i="5"/>
  <c r="J152" i="5"/>
  <c r="H152" i="5"/>
  <c r="L151" i="5"/>
  <c r="J151" i="5"/>
  <c r="I151" i="5"/>
  <c r="L150" i="5"/>
  <c r="J150" i="5"/>
  <c r="I150" i="5"/>
  <c r="I156" i="5"/>
  <c r="C27" i="4"/>
  <c r="L149" i="5"/>
  <c r="J149" i="5"/>
  <c r="H149" i="5"/>
  <c r="H156" i="5"/>
  <c r="B27" i="4"/>
  <c r="G26" i="4"/>
  <c r="F26" i="4"/>
  <c r="W146" i="5"/>
  <c r="N146" i="5"/>
  <c r="J145" i="5"/>
  <c r="H145" i="5"/>
  <c r="J144" i="5"/>
  <c r="H144" i="5"/>
  <c r="L143" i="5"/>
  <c r="J143" i="5"/>
  <c r="J146" i="5"/>
  <c r="D26" i="4"/>
  <c r="I143" i="5"/>
  <c r="I146" i="5"/>
  <c r="C26" i="4"/>
  <c r="L142" i="5"/>
  <c r="J142" i="5"/>
  <c r="H142" i="5"/>
  <c r="H146" i="5"/>
  <c r="B26" i="4"/>
  <c r="L141" i="5"/>
  <c r="L146" i="5"/>
  <c r="E26" i="4"/>
  <c r="J141" i="5"/>
  <c r="H141" i="5"/>
  <c r="F25" i="4"/>
  <c r="C25" i="4"/>
  <c r="W138" i="5"/>
  <c r="G25" i="4"/>
  <c r="N138" i="5"/>
  <c r="I138" i="5"/>
  <c r="J137" i="5"/>
  <c r="H137" i="5"/>
  <c r="J136" i="5"/>
  <c r="H136" i="5"/>
  <c r="L135" i="5"/>
  <c r="L138" i="5"/>
  <c r="E25" i="4"/>
  <c r="J135" i="5"/>
  <c r="H135" i="5"/>
  <c r="G24" i="4"/>
  <c r="W132" i="5"/>
  <c r="N132" i="5"/>
  <c r="F24" i="4"/>
  <c r="L132" i="5"/>
  <c r="E24" i="4"/>
  <c r="I132" i="5"/>
  <c r="C24" i="4"/>
  <c r="J131" i="5"/>
  <c r="H131" i="5"/>
  <c r="J130" i="5"/>
  <c r="H130" i="5"/>
  <c r="H132" i="5"/>
  <c r="B24" i="4"/>
  <c r="N129" i="5"/>
  <c r="J129" i="5"/>
  <c r="H129" i="5"/>
  <c r="J128" i="5"/>
  <c r="H128" i="5"/>
  <c r="G23" i="4"/>
  <c r="F23" i="4"/>
  <c r="W125" i="5"/>
  <c r="N125" i="5"/>
  <c r="L125" i="5"/>
  <c r="E23" i="4"/>
  <c r="I125" i="5"/>
  <c r="C23" i="4"/>
  <c r="L124" i="5"/>
  <c r="J124" i="5"/>
  <c r="J125" i="5"/>
  <c r="H124" i="5"/>
  <c r="H125" i="5"/>
  <c r="B23" i="4"/>
  <c r="G22" i="4"/>
  <c r="W121" i="5"/>
  <c r="N121" i="5"/>
  <c r="F22" i="4"/>
  <c r="J120" i="5"/>
  <c r="H120" i="5"/>
  <c r="J119" i="5"/>
  <c r="H119" i="5"/>
  <c r="J118" i="5"/>
  <c r="H118" i="5"/>
  <c r="J117" i="5"/>
  <c r="H117" i="5"/>
  <c r="L116" i="5"/>
  <c r="J116" i="5"/>
  <c r="I116" i="5"/>
  <c r="I121" i="5"/>
  <c r="C22" i="4"/>
  <c r="J115" i="5"/>
  <c r="H115" i="5"/>
  <c r="J114" i="5"/>
  <c r="H114" i="5"/>
  <c r="L113" i="5"/>
  <c r="L121" i="5"/>
  <c r="E22" i="4"/>
  <c r="J113" i="5"/>
  <c r="H113" i="5"/>
  <c r="N112" i="5"/>
  <c r="J112" i="5"/>
  <c r="H112" i="5"/>
  <c r="N111" i="5"/>
  <c r="J111" i="5"/>
  <c r="H111" i="5"/>
  <c r="H121" i="5"/>
  <c r="B22" i="4"/>
  <c r="G21" i="4"/>
  <c r="F21" i="4"/>
  <c r="E21" i="4"/>
  <c r="W108" i="5"/>
  <c r="N108" i="5"/>
  <c r="L108" i="5"/>
  <c r="J107" i="5"/>
  <c r="H107" i="5"/>
  <c r="J106" i="5"/>
  <c r="H106" i="5"/>
  <c r="J105" i="5"/>
  <c r="I105" i="5"/>
  <c r="I108" i="5"/>
  <c r="C21" i="4"/>
  <c r="J104" i="5"/>
  <c r="H104" i="5"/>
  <c r="L103" i="5"/>
  <c r="J103" i="5"/>
  <c r="J108" i="5"/>
  <c r="H103" i="5"/>
  <c r="H108" i="5"/>
  <c r="B21" i="4"/>
  <c r="G20" i="4"/>
  <c r="W100" i="5"/>
  <c r="J99" i="5"/>
  <c r="H99" i="5"/>
  <c r="J98" i="5"/>
  <c r="H98" i="5"/>
  <c r="L97" i="5"/>
  <c r="J97" i="5"/>
  <c r="H97" i="5"/>
  <c r="L96" i="5"/>
  <c r="J96" i="5"/>
  <c r="H96" i="5"/>
  <c r="N95" i="5"/>
  <c r="N100" i="5"/>
  <c r="F20" i="4"/>
  <c r="J95" i="5"/>
  <c r="H95" i="5"/>
  <c r="L94" i="5"/>
  <c r="J94" i="5"/>
  <c r="H94" i="5"/>
  <c r="J93" i="5"/>
  <c r="I93" i="5"/>
  <c r="L92" i="5"/>
  <c r="J92" i="5"/>
  <c r="H92" i="5"/>
  <c r="J91" i="5"/>
  <c r="H91" i="5"/>
  <c r="J90" i="5"/>
  <c r="I90" i="5"/>
  <c r="L89" i="5"/>
  <c r="J89" i="5"/>
  <c r="I89" i="5"/>
  <c r="L88" i="5"/>
  <c r="J88" i="5"/>
  <c r="H88" i="5"/>
  <c r="N87" i="5"/>
  <c r="J87" i="5"/>
  <c r="H87" i="5"/>
  <c r="L86" i="5"/>
  <c r="L100" i="5"/>
  <c r="E20" i="4"/>
  <c r="J86" i="5"/>
  <c r="I86" i="5"/>
  <c r="I100" i="5"/>
  <c r="C20" i="4"/>
  <c r="L85" i="5"/>
  <c r="J85" i="5"/>
  <c r="H85" i="5"/>
  <c r="N84" i="5"/>
  <c r="J84" i="5"/>
  <c r="H84" i="5"/>
  <c r="W81" i="5"/>
  <c r="G19" i="4"/>
  <c r="I81" i="5"/>
  <c r="C19" i="4"/>
  <c r="J80" i="5"/>
  <c r="H80" i="5"/>
  <c r="J79" i="5"/>
  <c r="H79" i="5"/>
  <c r="J78" i="5"/>
  <c r="H78" i="5"/>
  <c r="L77" i="5"/>
  <c r="J77" i="5"/>
  <c r="H77" i="5"/>
  <c r="J76" i="5"/>
  <c r="H76" i="5"/>
  <c r="L75" i="5"/>
  <c r="J75" i="5"/>
  <c r="H75" i="5"/>
  <c r="N74" i="5"/>
  <c r="N81" i="5"/>
  <c r="F19" i="4"/>
  <c r="J74" i="5"/>
  <c r="H74" i="5"/>
  <c r="L73" i="5"/>
  <c r="L81" i="5"/>
  <c r="E19" i="4"/>
  <c r="J73" i="5"/>
  <c r="J81" i="5"/>
  <c r="H73" i="5"/>
  <c r="H81" i="5"/>
  <c r="B19" i="4"/>
  <c r="W70" i="5"/>
  <c r="G18" i="4"/>
  <c r="I70" i="5"/>
  <c r="C18" i="4"/>
  <c r="J69" i="5"/>
  <c r="H69" i="5"/>
  <c r="J68" i="5"/>
  <c r="H68" i="5"/>
  <c r="J67" i="5"/>
  <c r="H67" i="5"/>
  <c r="J66" i="5"/>
  <c r="H66" i="5"/>
  <c r="J65" i="5"/>
  <c r="H65" i="5"/>
  <c r="J64" i="5"/>
  <c r="H64" i="5"/>
  <c r="L63" i="5"/>
  <c r="J63" i="5"/>
  <c r="H63" i="5"/>
  <c r="N62" i="5"/>
  <c r="N70" i="5"/>
  <c r="F18" i="4"/>
  <c r="J62" i="5"/>
  <c r="H62" i="5"/>
  <c r="L61" i="5"/>
  <c r="L70" i="5"/>
  <c r="E18" i="4"/>
  <c r="J61" i="5"/>
  <c r="H61" i="5"/>
  <c r="W58" i="5"/>
  <c r="W167" i="5"/>
  <c r="G30" i="4"/>
  <c r="N58" i="5"/>
  <c r="J57" i="5"/>
  <c r="H57" i="5"/>
  <c r="J56" i="5"/>
  <c r="H56" i="5"/>
  <c r="L55" i="5"/>
  <c r="J55" i="5"/>
  <c r="I55" i="5"/>
  <c r="L54" i="5"/>
  <c r="J54" i="5"/>
  <c r="H54" i="5"/>
  <c r="L53" i="5"/>
  <c r="L58" i="5"/>
  <c r="J53" i="5"/>
  <c r="I53" i="5"/>
  <c r="I58" i="5"/>
  <c r="J52" i="5"/>
  <c r="J58" i="5"/>
  <c r="H52" i="5"/>
  <c r="H58" i="5"/>
  <c r="C14" i="4"/>
  <c r="W46" i="5"/>
  <c r="G14" i="4"/>
  <c r="I46" i="5"/>
  <c r="J45" i="5"/>
  <c r="H45" i="5"/>
  <c r="J44" i="5"/>
  <c r="H44" i="5"/>
  <c r="J43" i="5"/>
  <c r="H43" i="5"/>
  <c r="J42" i="5"/>
  <c r="H42" i="5"/>
  <c r="J41" i="5"/>
  <c r="H41" i="5"/>
  <c r="J40" i="5"/>
  <c r="H40" i="5"/>
  <c r="J39" i="5"/>
  <c r="H39" i="5"/>
  <c r="N38" i="5"/>
  <c r="J38" i="5"/>
  <c r="H38" i="5"/>
  <c r="N37" i="5"/>
  <c r="L37" i="5"/>
  <c r="J37" i="5"/>
  <c r="H37" i="5"/>
  <c r="N36" i="5"/>
  <c r="L36" i="5"/>
  <c r="J36" i="5"/>
  <c r="H36" i="5"/>
  <c r="N35" i="5"/>
  <c r="L35" i="5"/>
  <c r="J35" i="5"/>
  <c r="H35" i="5"/>
  <c r="N34" i="5"/>
  <c r="L34" i="5"/>
  <c r="J34" i="5"/>
  <c r="H34" i="5"/>
  <c r="N33" i="5"/>
  <c r="L33" i="5"/>
  <c r="J33" i="5"/>
  <c r="H33" i="5"/>
  <c r="J32" i="5"/>
  <c r="H32" i="5"/>
  <c r="N31" i="5"/>
  <c r="J31" i="5"/>
  <c r="H31" i="5"/>
  <c r="N30" i="5"/>
  <c r="J30" i="5"/>
  <c r="H30" i="5"/>
  <c r="N29" i="5"/>
  <c r="N46" i="5"/>
  <c r="F14" i="4"/>
  <c r="L29" i="5"/>
  <c r="J29" i="5"/>
  <c r="H29" i="5"/>
  <c r="L28" i="5"/>
  <c r="J28" i="5"/>
  <c r="H28" i="5"/>
  <c r="L27" i="5"/>
  <c r="L46" i="5"/>
  <c r="E14" i="4"/>
  <c r="J27" i="5"/>
  <c r="J46" i="5"/>
  <c r="H27" i="5"/>
  <c r="H46" i="5"/>
  <c r="B14" i="4"/>
  <c r="W24" i="5"/>
  <c r="G13" i="4"/>
  <c r="N24" i="5"/>
  <c r="J23" i="5"/>
  <c r="I23" i="5"/>
  <c r="I24" i="5"/>
  <c r="L22" i="5"/>
  <c r="J22" i="5"/>
  <c r="H22" i="5"/>
  <c r="L21" i="5"/>
  <c r="J21" i="5"/>
  <c r="H21" i="5"/>
  <c r="L20" i="5"/>
  <c r="J20" i="5"/>
  <c r="H20" i="5"/>
  <c r="L19" i="5"/>
  <c r="J19" i="5"/>
  <c r="H19" i="5"/>
  <c r="L18" i="5"/>
  <c r="L24" i="5"/>
  <c r="E13" i="4"/>
  <c r="J18" i="5"/>
  <c r="J24" i="5"/>
  <c r="H18" i="5"/>
  <c r="H24" i="5"/>
  <c r="B13" i="4"/>
  <c r="G12" i="4"/>
  <c r="F12" i="4"/>
  <c r="W15" i="5"/>
  <c r="N15" i="5"/>
  <c r="L15" i="5"/>
  <c r="L48" i="5"/>
  <c r="I15" i="5"/>
  <c r="C12" i="4"/>
  <c r="L14" i="5"/>
  <c r="J14" i="5"/>
  <c r="J15" i="5"/>
  <c r="D12" i="4"/>
  <c r="H14" i="5"/>
  <c r="H15" i="5"/>
  <c r="F1" i="3"/>
  <c r="J13" i="3"/>
  <c r="J14" i="3"/>
  <c r="F19" i="3"/>
  <c r="J20" i="3"/>
  <c r="F26" i="3"/>
  <c r="J26" i="3"/>
  <c r="D8" i="5"/>
  <c r="B8" i="4"/>
  <c r="J70" i="5"/>
  <c r="D18" i="4"/>
  <c r="E70" i="5"/>
  <c r="H70" i="5"/>
  <c r="B18" i="4"/>
  <c r="H100" i="5"/>
  <c r="B20" i="4"/>
  <c r="J121" i="5"/>
  <c r="D22" i="4"/>
  <c r="J132" i="5"/>
  <c r="E132" i="5"/>
  <c r="D24" i="4"/>
  <c r="J138" i="5"/>
  <c r="D25" i="4"/>
  <c r="H138" i="5"/>
  <c r="B25" i="4"/>
  <c r="J156" i="5"/>
  <c r="D27" i="4"/>
  <c r="D21" i="4"/>
  <c r="E108" i="5"/>
  <c r="E146" i="5"/>
  <c r="D28" i="4"/>
  <c r="E161" i="5"/>
  <c r="H183" i="5"/>
  <c r="B36" i="4"/>
  <c r="B35" i="4"/>
  <c r="E121" i="5"/>
  <c r="E138" i="5"/>
  <c r="E156" i="5"/>
  <c r="J100" i="5"/>
  <c r="E125" i="5"/>
  <c r="D23" i="4"/>
  <c r="N48" i="5"/>
  <c r="H167" i="5"/>
  <c r="B17" i="4"/>
  <c r="E100" i="5"/>
  <c r="D20" i="4"/>
  <c r="D19" i="4"/>
  <c r="E81" i="5"/>
  <c r="D32" i="4"/>
  <c r="E173" i="5"/>
  <c r="J175" i="5"/>
  <c r="D13" i="4"/>
  <c r="E24" i="5"/>
  <c r="J48" i="5"/>
  <c r="H175" i="5"/>
  <c r="B32" i="4"/>
  <c r="E15" i="4"/>
  <c r="C17" i="4"/>
  <c r="I167" i="5"/>
  <c r="B12" i="4"/>
  <c r="H48" i="5"/>
  <c r="D14" i="4"/>
  <c r="E46" i="5"/>
  <c r="N167" i="5"/>
  <c r="F30" i="4"/>
  <c r="J167" i="5"/>
  <c r="D17" i="4"/>
  <c r="E58" i="5"/>
  <c r="C13" i="4"/>
  <c r="I48" i="5"/>
  <c r="L167" i="5"/>
  <c r="E30" i="4"/>
  <c r="E17" i="4"/>
  <c r="D29" i="4"/>
  <c r="E165" i="5"/>
  <c r="E18" i="3"/>
  <c r="C33" i="4"/>
  <c r="D35" i="4"/>
  <c r="E181" i="5"/>
  <c r="J183" i="5"/>
  <c r="W48" i="5"/>
  <c r="F17" i="4"/>
  <c r="F13" i="4"/>
  <c r="G17" i="4"/>
  <c r="I183" i="5"/>
  <c r="C36" i="4"/>
  <c r="E12" i="4"/>
  <c r="E15" i="5"/>
  <c r="L185" i="5"/>
  <c r="E39" i="4"/>
  <c r="H185" i="5"/>
  <c r="B39" i="4"/>
  <c r="D16" i="3"/>
  <c r="B15" i="4"/>
  <c r="D36" i="4"/>
  <c r="E183" i="5"/>
  <c r="D17" i="3"/>
  <c r="F17" i="3"/>
  <c r="B30" i="4"/>
  <c r="D33" i="4"/>
  <c r="E175" i="5"/>
  <c r="E167" i="5"/>
  <c r="D30" i="4"/>
  <c r="E17" i="3"/>
  <c r="C30" i="4"/>
  <c r="J185" i="5"/>
  <c r="D15" i="4"/>
  <c r="E48" i="5"/>
  <c r="N185" i="5"/>
  <c r="F39" i="4"/>
  <c r="F15" i="4"/>
  <c r="G15" i="4"/>
  <c r="W185" i="5"/>
  <c r="G39" i="4"/>
  <c r="D18" i="3"/>
  <c r="F18" i="3"/>
  <c r="B33" i="4"/>
  <c r="C15" i="4"/>
  <c r="I185" i="5"/>
  <c r="C39" i="4"/>
  <c r="E16" i="3"/>
  <c r="D39" i="4"/>
  <c r="E185" i="5"/>
  <c r="D20" i="3"/>
  <c r="F16" i="3"/>
  <c r="F20" i="3"/>
  <c r="J28" i="3"/>
  <c r="E20" i="3"/>
  <c r="I29" i="3"/>
  <c r="J29" i="3"/>
  <c r="J31" i="3"/>
  <c r="F14" i="3"/>
  <c r="J12" i="3"/>
  <c r="F12" i="3"/>
  <c r="F13" i="3"/>
</calcChain>
</file>

<file path=xl/sharedStrings.xml><?xml version="1.0" encoding="utf-8"?>
<sst xmlns="http://schemas.openxmlformats.org/spreadsheetml/2006/main" count="1256" uniqueCount="440">
  <si>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</si>
  <si>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</si>
  <si>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</si>
  <si>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</si>
  <si>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</si>
  <si>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</si>
  <si>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</si>
  <si>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</si>
  <si>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</si>
  <si>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</si>
  <si>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</si>
  <si>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</si>
  <si>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</si>
  <si>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</si>
  <si>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</si>
  <si>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</si>
  <si>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</si>
  <si>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</si>
  <si>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</si>
  <si>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</si>
  <si>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</si>
  <si>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</si>
  <si>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</si>
  <si>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</si>
  <si>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</si>
  <si>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</si>
  <si>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</si>
  <si>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</si>
  <si>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</si>
  <si>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</si>
  <si>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</si>
  <si>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</si>
  <si>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</si>
  <si>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</si>
  <si>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</si>
  <si>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</si>
  <si>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</si>
  <si>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</si>
  <si>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</si>
  <si>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</si>
  <si>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</si>
  <si>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</si>
  <si>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</si>
  <si>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</si>
  <si>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</si>
  <si>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</si>
  <si>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</si>
  <si>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</si>
  <si>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</si>
  <si>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</si>
  <si>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</si>
  <si>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</si>
  <si>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</si>
  <si>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</si>
  <si>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</si>
  <si>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</si>
  <si>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</si>
  <si>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</si>
  <si>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</si>
  <si>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</si>
  <si>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</si>
  <si>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</si>
  <si>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</si>
  <si>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</si>
  <si>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</si>
  <si>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</si>
  <si>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</si>
  <si>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</si>
  <si>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</si>
  <si>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</si>
  <si>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</si>
  <si>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</si>
  <si>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</si>
  <si>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</si>
  <si>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</si>
  <si>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</si>
  <si>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</si>
  <si>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</si>
  <si>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</si>
  <si>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</si>
  <si>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</si>
  <si>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</si>
  <si>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</si>
  <si>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</si>
  <si>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</si>
  <si>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</si>
  <si>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</si>
  <si>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</si>
  <si>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</si>
  <si>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</si>
  <si>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</si>
  <si>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</si>
  <si>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</si>
  <si>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</si>
  <si>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</si>
  <si>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</si>
  <si>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</si>
  <si>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</si>
  <si>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</si>
  <si>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</si>
  <si>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</si>
  <si>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</si>
  <si>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</si>
  <si>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</si>
  <si>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03.11.2020</t>
  </si>
  <si>
    <t>Objekt :1. oprava sociálneho zariadenia na osobnú hygienu detí - 1 kus</t>
  </si>
  <si>
    <t>JKSO :</t>
  </si>
  <si>
    <t>03.11.2020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</si>
  <si>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</si>
  <si>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</si>
  <si>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</si>
  <si>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</si>
  <si>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</si>
  <si>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</si>
  <si>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</si>
  <si>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</si>
  <si>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</si>
  <si>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</si>
  <si>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</si>
  <si>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</si>
  <si>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</si>
  <si>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</si>
  <si>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</si>
  <si>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</si>
  <si>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</si>
  <si>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</si>
  <si>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3 - ZVISLÉ A KOMPLETNÉ KONŠTRUKCIE</t>
  </si>
  <si>
    <t>014</t>
  </si>
  <si>
    <t xml:space="preserve">34923-4831   </t>
  </si>
  <si>
    <t xml:space="preserve">Vyspravenie okolo otvorov                                                                                               </t>
  </si>
  <si>
    <t xml:space="preserve">m       </t>
  </si>
  <si>
    <t xml:space="preserve">                    </t>
  </si>
  <si>
    <t>45.25.50</t>
  </si>
  <si>
    <t xml:space="preserve">3 - ZVISLÉ A KOMPLETNÉ KONŠTRUKCIE  spolu: </t>
  </si>
  <si>
    <t>6 - ÚPRAVY POVRCHOV, PODLAHY, VÝPLNE</t>
  </si>
  <si>
    <t xml:space="preserve">61145-1331   </t>
  </si>
  <si>
    <t xml:space="preserve">Oprava omiet. cem. stropov rovných štukových 10-30%                                                                     </t>
  </si>
  <si>
    <t xml:space="preserve">m2      </t>
  </si>
  <si>
    <t>45.41.10</t>
  </si>
  <si>
    <t xml:space="preserve">61242-1231   </t>
  </si>
  <si>
    <t xml:space="preserve">Oprava váp. omiet. vnút. stien štukových 5-10%                                                                          </t>
  </si>
  <si>
    <t>011</t>
  </si>
  <si>
    <t xml:space="preserve">61242-1615   </t>
  </si>
  <si>
    <t xml:space="preserve">Omietka vnút. stien vápenná hrubá zatretá                                                                               </t>
  </si>
  <si>
    <t xml:space="preserve">63245-1062   </t>
  </si>
  <si>
    <t xml:space="preserve">Poter pieskocement. min. 25 MPa ocel. hladený alebo liaty hr. do 2 cm                                                   </t>
  </si>
  <si>
    <t>45.25.32</t>
  </si>
  <si>
    <t xml:space="preserve">64899-1111   </t>
  </si>
  <si>
    <t xml:space="preserve">Osadenie parapetných dosák z plastických hmôt                                                                           </t>
  </si>
  <si>
    <t>45.42.11</t>
  </si>
  <si>
    <t>MAT</t>
  </si>
  <si>
    <t xml:space="preserve">611 9A0202   </t>
  </si>
  <si>
    <t xml:space="preserve">Parapet vnútorný                                                                                                        </t>
  </si>
  <si>
    <t>25.23.14</t>
  </si>
  <si>
    <t xml:space="preserve">6 - ÚPRAVY POVRCHOV, PODLAHY, VÝPLNE  spolu: </t>
  </si>
  <si>
    <t>9 - OSTATNÉ KONŠTRUKCIE A PRÁCE</t>
  </si>
  <si>
    <t>003</t>
  </si>
  <si>
    <t xml:space="preserve">94195-5001   </t>
  </si>
  <si>
    <t xml:space="preserve">Lešenie ľahké prac. pomocné výš. podlahy do 1,2 m                                                                       </t>
  </si>
  <si>
    <t>45.25.10</t>
  </si>
  <si>
    <t xml:space="preserve">95290-1111   </t>
  </si>
  <si>
    <t xml:space="preserve">Vyčistenie budov byt. alebo občian. výstavby pri výške podlažia do 4 m                                                  </t>
  </si>
  <si>
    <t>45.45.13</t>
  </si>
  <si>
    <t>013</t>
  </si>
  <si>
    <t xml:space="preserve">96203-1133   </t>
  </si>
  <si>
    <t xml:space="preserve">Búranie priečok z tehál MV, MVC hr. do 15 cm, plocha nad 4 m2                                                           </t>
  </si>
  <si>
    <t>45.11.11</t>
  </si>
  <si>
    <t xml:space="preserve">96504-3341   </t>
  </si>
  <si>
    <t xml:space="preserve">Búranie bet. podkladu s poterom hr. do 10 cm nad 4 m2                                                                   </t>
  </si>
  <si>
    <t xml:space="preserve">m3      </t>
  </si>
  <si>
    <t xml:space="preserve">96508-1712   </t>
  </si>
  <si>
    <t xml:space="preserve">Búranie dlažieb xylolit. alebo keram. hr. do 1 cm                                                                       </t>
  </si>
  <si>
    <t xml:space="preserve">96806-1113   </t>
  </si>
  <si>
    <t xml:space="preserve">Vyvesenie alebo zavesenie drev. krídiel okien                                                                           </t>
  </si>
  <si>
    <t xml:space="preserve">kus     </t>
  </si>
  <si>
    <t xml:space="preserve">96806-2245   </t>
  </si>
  <si>
    <t xml:space="preserve">Vybúranie rámov okien drev. jedn. pevných do 2 m2                                                                       </t>
  </si>
  <si>
    <t xml:space="preserve">96806-2354   </t>
  </si>
  <si>
    <t xml:space="preserve">Vybúranie rámov okien drev. dvojitých alebo zdvoj.                                                                      </t>
  </si>
  <si>
    <t xml:space="preserve">96807-2455   </t>
  </si>
  <si>
    <t xml:space="preserve">Vybúranie kov. dverných zárubní do 2 m2                                                                                 </t>
  </si>
  <si>
    <t xml:space="preserve">96901-1121   </t>
  </si>
  <si>
    <t xml:space="preserve">Vybúranie vedenia vodovodného, plynovodného DN do 52 mm                                                                 </t>
  </si>
  <si>
    <t xml:space="preserve">96902-1111   </t>
  </si>
  <si>
    <t xml:space="preserve">Vybúranie kanalizačného potrubia DN do 100 mm                                                                           </t>
  </si>
  <si>
    <t xml:space="preserve">97805-9531   </t>
  </si>
  <si>
    <t xml:space="preserve">Vybúranie obkladov vnút. z obkladačiek plochy nad 2 m2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</si>
  <si>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</si>
  <si>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</si>
  <si>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</si>
  <si>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</si>
  <si>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</si>
  <si>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</si>
  <si>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</si>
  <si>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</si>
  <si>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</si>
  <si>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</si>
  <si>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</si>
  <si>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</si>
  <si>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</si>
  <si>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>45.21.6*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</si>
  <si>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</si>
  <si>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</si>
  <si>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</si>
  <si>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</si>
  <si>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</si>
  <si>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</si>
  <si>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</si>
  <si>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 xml:space="preserve">71111-1001   </t>
  </si>
  <si>
    <t xml:space="preserve">Zhotovenie izolácie proti vlhkosti za studena vodor. náterom asfalt. penetr.                                            </t>
  </si>
  <si>
    <t>I</t>
  </si>
  <si>
    <t>45.22.20</t>
  </si>
  <si>
    <t xml:space="preserve">111 631500   </t>
  </si>
  <si>
    <t xml:space="preserve">Lak asfaltový ALP-PENETRAL sudy                                                                                         </t>
  </si>
  <si>
    <t>26.82.13</t>
  </si>
  <si>
    <t xml:space="preserve">71114-1559   </t>
  </si>
  <si>
    <t xml:space="preserve">Zhotovenie izolácie proti vlhkosti pritavením NAIP vodor.                                                               </t>
  </si>
  <si>
    <t xml:space="preserve">628 322810   </t>
  </si>
  <si>
    <t xml:space="preserve">Pás ťažký asfaltový HYDROBIT V 60 S 35                                                                                  </t>
  </si>
  <si>
    <t>21.12.56</t>
  </si>
  <si>
    <t xml:space="preserve">99871-1201   </t>
  </si>
  <si>
    <t xml:space="preserve">Presun hmôt pre izolácie proti vode v objektoch výšky do 6 m                                                            </t>
  </si>
  <si>
    <t xml:space="preserve">%       </t>
  </si>
  <si>
    <t xml:space="preserve">99871-1292   </t>
  </si>
  <si>
    <t xml:space="preserve">Prípl. za zväčšený presun hmôt pre izolácie proti vode do 100 m                                                         </t>
  </si>
  <si>
    <t xml:space="preserve">711 - Izolácie proti vode a vlhkosti  spolu: </t>
  </si>
  <si>
    <t>721 - Vnútorná kanalizácia</t>
  </si>
  <si>
    <t>721</t>
  </si>
  <si>
    <t xml:space="preserve">72117-3605   </t>
  </si>
  <si>
    <t xml:space="preserve">Potrubie kanalizačné z PE ležaté                                                                                        </t>
  </si>
  <si>
    <t xml:space="preserve">  .  .  </t>
  </si>
  <si>
    <t xml:space="preserve">72121-0813   </t>
  </si>
  <si>
    <t xml:space="preserve">Demontáž vpustov                                                                                                        </t>
  </si>
  <si>
    <t>45.33.20</t>
  </si>
  <si>
    <t xml:space="preserve">72121-1305   </t>
  </si>
  <si>
    <t xml:space="preserve">Podlahové vpusty kyselinovzd. so zapach. uz. DN 100                                                                     </t>
  </si>
  <si>
    <t xml:space="preserve">72129-0111   </t>
  </si>
  <si>
    <t xml:space="preserve">Skúška tesnosti kanalizácie vodou do DN 125                                                                             </t>
  </si>
  <si>
    <t xml:space="preserve">72130-0922   </t>
  </si>
  <si>
    <t xml:space="preserve">Opr. kanaliz. prečistenie ležatých zvodov do DN 300                                                                     </t>
  </si>
  <si>
    <t xml:space="preserve">72130-0943   </t>
  </si>
  <si>
    <t xml:space="preserve">Opr. kanaliz. prečistenie podlahových vpustov do DN 70                                                                  </t>
  </si>
  <si>
    <t xml:space="preserve">72199-9904   </t>
  </si>
  <si>
    <t xml:space="preserve">Prerobenie rozvodov kanalizácie                                                                                         </t>
  </si>
  <si>
    <t xml:space="preserve">hod     </t>
  </si>
  <si>
    <t xml:space="preserve">99872-1202   </t>
  </si>
  <si>
    <t xml:space="preserve">Presun hmôt pre vnút. kanalizáciu v objektoch výšky do 12 m                                                             </t>
  </si>
  <si>
    <t>45.33.30</t>
  </si>
  <si>
    <t xml:space="preserve">99872-1292   </t>
  </si>
  <si>
    <t xml:space="preserve">Prípl. za zväč. presun hmôt do 100 m pre vnút. kanalizáciu                                                              </t>
  </si>
  <si>
    <t xml:space="preserve">721 - Vnútorná kanalizácia  spolu: </t>
  </si>
  <si>
    <t>722 - Vnútorný vodovod</t>
  </si>
  <si>
    <t xml:space="preserve">72217-1212   </t>
  </si>
  <si>
    <t xml:space="preserve">Potrubie vodov. z rúrok PE rad stred. ťažk. rPE D 25/2,7                                                                </t>
  </si>
  <si>
    <t xml:space="preserve">72221-18166  </t>
  </si>
  <si>
    <t xml:space="preserve">Demontáž miešacej armatúry                                                                                              </t>
  </si>
  <si>
    <t xml:space="preserve">72229-0215   </t>
  </si>
  <si>
    <t xml:space="preserve">Tlakové skúšky vodov. potrubia hrdl. alebo prírub. do DN 100                                                            </t>
  </si>
  <si>
    <t xml:space="preserve">72229-0234   </t>
  </si>
  <si>
    <t xml:space="preserve">Preplachovanie a dezinfekcia vodov. potrubia do DN 80                                                                   </t>
  </si>
  <si>
    <t xml:space="preserve">72250-9901   </t>
  </si>
  <si>
    <t xml:space="preserve">Uzatvorenie-otvorenie vodovodného potrubia                                                                              </t>
  </si>
  <si>
    <t xml:space="preserve">72299-9906   </t>
  </si>
  <si>
    <t xml:space="preserve">Prerobenie rozvodov vody, napojenie                                                                                     </t>
  </si>
  <si>
    <t xml:space="preserve">99872-2201   </t>
  </si>
  <si>
    <t xml:space="preserve">Presun hmôt pre vnút. vodovod v objektoch výšky do 6 m                                                                  </t>
  </si>
  <si>
    <t xml:space="preserve">99872-2292   </t>
  </si>
  <si>
    <t xml:space="preserve">Prípl. za zväč. presun hmôt do 100 m pre vnút. vodovod                                                                  </t>
  </si>
  <si>
    <t xml:space="preserve">722 - Vnútorný vodovod  spolu: </t>
  </si>
  <si>
    <t>725 - Zariaďovacie predmety</t>
  </si>
  <si>
    <t xml:space="preserve">72511-0811   </t>
  </si>
  <si>
    <t xml:space="preserve">Demontáž záchodov splachovacích s nádržou                                                                               </t>
  </si>
  <si>
    <t xml:space="preserve">súbor   </t>
  </si>
  <si>
    <t xml:space="preserve">72511-9305   </t>
  </si>
  <si>
    <t xml:space="preserve">Montáž záchodovým mís kombinovaných                                                                                     </t>
  </si>
  <si>
    <t xml:space="preserve">642 373160   </t>
  </si>
  <si>
    <t xml:space="preserve">Misa záchodová BABY                                                                                                     </t>
  </si>
  <si>
    <t>26.22.10</t>
  </si>
  <si>
    <t xml:space="preserve">72521-0821   </t>
  </si>
  <si>
    <t xml:space="preserve">Demontáž umývadiel bez výtokových armatúr                                                                               </t>
  </si>
  <si>
    <t xml:space="preserve">72521-9201   </t>
  </si>
  <si>
    <t xml:space="preserve">Montáž umývadiel keramických so záp. uzáv. na konzoly                                                                   </t>
  </si>
  <si>
    <t xml:space="preserve">642 1A0159   </t>
  </si>
  <si>
    <t xml:space="preserve">Y8 71               </t>
  </si>
  <si>
    <t xml:space="preserve">642 1A0501   </t>
  </si>
  <si>
    <t xml:space="preserve">Umývadlo klasické                                                                                                       </t>
  </si>
  <si>
    <t xml:space="preserve">72582-0802   </t>
  </si>
  <si>
    <t xml:space="preserve">Demontáž batérií stojankových do 1 otvoru                                                                               </t>
  </si>
  <si>
    <t xml:space="preserve">72582-9203   </t>
  </si>
  <si>
    <t xml:space="preserve">Montáž batérií umýv. a drez. ostatných typov nást. termost.                                                             </t>
  </si>
  <si>
    <t xml:space="preserve">551 H00511   </t>
  </si>
  <si>
    <t xml:space="preserve">Batéria umývadlová                                                                                                      </t>
  </si>
  <si>
    <t>29.13.12</t>
  </si>
  <si>
    <t xml:space="preserve">72584-0200   </t>
  </si>
  <si>
    <t xml:space="preserve">Batéria umývadlová so sprchovou hlavicou G 1/2 štandardná kvalita                                                       </t>
  </si>
  <si>
    <t xml:space="preserve">72584-0850   </t>
  </si>
  <si>
    <t xml:space="preserve">Demontáž batérií sprchových                                                                                             </t>
  </si>
  <si>
    <t xml:space="preserve">72598-0123   </t>
  </si>
  <si>
    <t xml:space="preserve">Dvierka prístupové k inštaláciám z plastov 30/30                                                                        </t>
  </si>
  <si>
    <t xml:space="preserve">72598-0155   </t>
  </si>
  <si>
    <t xml:space="preserve">99872-5201   </t>
  </si>
  <si>
    <t xml:space="preserve">Presun hmôt pre zariaď. predmety v objektoch výšky do 6 m                                                               </t>
  </si>
  <si>
    <t xml:space="preserve">99872-5292   </t>
  </si>
  <si>
    <t xml:space="preserve">Prípl. za zväč. presun hmôt do 100 m pre zariaď. predmety                                                               </t>
  </si>
  <si>
    <t xml:space="preserve">725 - Zariaďovacie predmety  spolu: </t>
  </si>
  <si>
    <t>734 - Armatúry</t>
  </si>
  <si>
    <t>731</t>
  </si>
  <si>
    <t xml:space="preserve">73420-0821   </t>
  </si>
  <si>
    <t xml:space="preserve">Demontáž armatúr s dvoma závitmi do G 1/2                                                                               </t>
  </si>
  <si>
    <t>45.33.11</t>
  </si>
  <si>
    <t xml:space="preserve">73420-9113   </t>
  </si>
  <si>
    <t xml:space="preserve">Montáž armatúr s dvoma závitmi G 1/2                                                                                    </t>
  </si>
  <si>
    <t xml:space="preserve">551 001000   </t>
  </si>
  <si>
    <t xml:space="preserve">Sada - termostatický ventil, vypúšťací ventil...                                                                        </t>
  </si>
  <si>
    <t>29.13.20</t>
  </si>
  <si>
    <t xml:space="preserve">99873-4201   </t>
  </si>
  <si>
    <t xml:space="preserve">Presun hmôt pre armatúry UK v objektoch  výšky do 6 m                                                                   </t>
  </si>
  <si>
    <t xml:space="preserve">99873-4293   </t>
  </si>
  <si>
    <t xml:space="preserve">Prípl. za zväčšený presun do 500 m pre armatúry UK                                                                      </t>
  </si>
  <si>
    <t xml:space="preserve">734 - Armatúry  spolu: </t>
  </si>
  <si>
    <t>735 - Vykurovacie telesá</t>
  </si>
  <si>
    <t xml:space="preserve">73512-1810   </t>
  </si>
  <si>
    <t xml:space="preserve">Demontáž vykurovacích telies oceľových článkových                                                                       </t>
  </si>
  <si>
    <t xml:space="preserve">73513-1805   </t>
  </si>
  <si>
    <t xml:space="preserve">Demontáž konzol na radiátor                                                                                             </t>
  </si>
  <si>
    <t xml:space="preserve">sada    </t>
  </si>
  <si>
    <t xml:space="preserve">73515-33048  </t>
  </si>
  <si>
    <t xml:space="preserve">Montáž + dodávka konzoly na radiátor                                                                                    </t>
  </si>
  <si>
    <t xml:space="preserve">73515-8120   </t>
  </si>
  <si>
    <t xml:space="preserve">Vykur. telesá panel. 2 radové, tlak. skúšky telies vodou                                                                </t>
  </si>
  <si>
    <t xml:space="preserve">73515-9220   </t>
  </si>
  <si>
    <t xml:space="preserve">Montáž vyk. telies panel. 2 rad. do 1500mm okrem VSŽ a rúrk.                                                            </t>
  </si>
  <si>
    <t xml:space="preserve">484 521331   </t>
  </si>
  <si>
    <t xml:space="preserve">Teleso vyh.doskové dvojité s 2xkonverkt. typ 22K s krytmi 1200/600                                                      </t>
  </si>
  <si>
    <t>28.22.11</t>
  </si>
  <si>
    <t xml:space="preserve">73519-1910   </t>
  </si>
  <si>
    <t xml:space="preserve">Opr. vykur. telies, napustenie vody do vykur. telies                                                                    </t>
  </si>
  <si>
    <t xml:space="preserve">73549-4811   </t>
  </si>
  <si>
    <t xml:space="preserve">Vypustenie vody pri demont. z vykurovacích telies a potrubia                                                            </t>
  </si>
  <si>
    <t xml:space="preserve">99873-5201   </t>
  </si>
  <si>
    <t xml:space="preserve">Presun hmôt pre vykur. telesá UK v objektoch  výšky do 6 m                                                              </t>
  </si>
  <si>
    <t xml:space="preserve">99873-5293   </t>
  </si>
  <si>
    <t xml:space="preserve">Prípl. za zväčšený presun do 500 m pre vykur. telesá UK                                                                 </t>
  </si>
  <si>
    <t xml:space="preserve">735 - Vykurovacie telesá  spolu: </t>
  </si>
  <si>
    <t>763 - Konštrukcie  - drevostavby</t>
  </si>
  <si>
    <t>763</t>
  </si>
  <si>
    <t xml:space="preserve">76312-3141   </t>
  </si>
  <si>
    <t xml:space="preserve">Predsadená stena W625 12,5 mm 1xopláštená                                                                               </t>
  </si>
  <si>
    <t xml:space="preserve">763 - Konštrukcie  - drevostavby  spolu: </t>
  </si>
  <si>
    <t>766 - Konštrukcie stolárske</t>
  </si>
  <si>
    <t>766</t>
  </si>
  <si>
    <t xml:space="preserve">76682-511085 </t>
  </si>
  <si>
    <t xml:space="preserve">Montáž  + dodávka predeľovacích sanitárnych  priečok medzi WC / drevotrieskové s povrchom melamím/                      </t>
  </si>
  <si>
    <t>45.42.13</t>
  </si>
  <si>
    <t xml:space="preserve">76682-58015  </t>
  </si>
  <si>
    <t xml:space="preserve">Demontáž drev. krytov radiátorov                           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</si>
  <si>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</si>
  <si>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</si>
  <si>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99876-6292   </t>
  </si>
  <si>
    <t xml:space="preserve">Prípl. za zväčšený presun hmôt do 100 m pre konštr. stolárske                                                           </t>
  </si>
  <si>
    <t xml:space="preserve">766 - Konštrukcie stolárske  spolu: </t>
  </si>
  <si>
    <t>767 - Konštrukcie doplnk. kovové stavebné</t>
  </si>
  <si>
    <t>767</t>
  </si>
  <si>
    <t xml:space="preserve">76763-1116   </t>
  </si>
  <si>
    <t xml:space="preserve">Montáž + dodávka okien plastových 1170/2100 ( tvar a delenie podľa pôvodného okna )                                     </t>
  </si>
  <si>
    <t xml:space="preserve">99876-7201   </t>
  </si>
  <si>
    <t xml:space="preserve">Presun hmôt pre kovové stav. doplnk. konštr. v objektoch výšky do 6 m                                                   </t>
  </si>
  <si>
    <t>45.42.12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</si>
  <si>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</si>
  <si>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</si>
  <si>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</si>
  <si>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771 - Podlahy z dlaždíc  keramických</t>
  </si>
  <si>
    <t>771</t>
  </si>
  <si>
    <t xml:space="preserve">77156-9795   </t>
  </si>
  <si>
    <t xml:space="preserve">Prípl. za škárovanie                                                                                                    </t>
  </si>
  <si>
    <t>45.43.12</t>
  </si>
  <si>
    <t xml:space="preserve">77157-1101   </t>
  </si>
  <si>
    <t xml:space="preserve">Montáž podláh z dlaždíc keram. rež. hlad.                                                                               </t>
  </si>
  <si>
    <t xml:space="preserve">597 3A0140   </t>
  </si>
  <si>
    <t xml:space="preserve">Dlažba keramická, protišmyková                                                                                          </t>
  </si>
  <si>
    <t>26.30.10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</si>
  <si>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</si>
  <si>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</si>
  <si>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99877-1292   </t>
  </si>
  <si>
    <t xml:space="preserve">Prípl. za zväčšený presun do 100 m pre podlahy z dlaždíc                                                                </t>
  </si>
  <si>
    <t xml:space="preserve">771 - Podlahy z dlaždíc  keramických  spolu: </t>
  </si>
  <si>
    <t>781 - Obklady z obkladačiek a dosiek</t>
  </si>
  <si>
    <t xml:space="preserve">78141-1011   </t>
  </si>
  <si>
    <t xml:space="preserve">Montáž obkladov vnút. z obklad. pórovin.                                                                                </t>
  </si>
  <si>
    <t xml:space="preserve">246 131260   </t>
  </si>
  <si>
    <t xml:space="preserve">Lepidlo                                                                                                                 </t>
  </si>
  <si>
    <t xml:space="preserve">kg      </t>
  </si>
  <si>
    <t>24.30.11</t>
  </si>
  <si>
    <t xml:space="preserve">597 4A0323   </t>
  </si>
  <si>
    <t xml:space="preserve">Obklad keramický                                                                                                        </t>
  </si>
  <si>
    <t xml:space="preserve">78141-9704   </t>
  </si>
  <si>
    <t xml:space="preserve">78149-1211   </t>
  </si>
  <si>
    <t xml:space="preserve">Montáž + dodávka plastových profilov, rohy, kúty                                                                        </t>
  </si>
  <si>
    <t xml:space="preserve">99878-1201   </t>
  </si>
  <si>
    <t xml:space="preserve">Presun hmôt pre obklady keramické v objektoch výšky do 6 m                                                              </t>
  </si>
  <si>
    <t xml:space="preserve">99878-1292   </t>
  </si>
  <si>
    <t xml:space="preserve">Prípl. za zväčšený presun do 100 m pre obklady keramické                                                                </t>
  </si>
  <si>
    <t xml:space="preserve">781 - Obklady z obkladačiek a dosiek  spolu: </t>
  </si>
  <si>
    <t>783 - Nátery</t>
  </si>
  <si>
    <t>783</t>
  </si>
  <si>
    <t xml:space="preserve">78322-5400   </t>
  </si>
  <si>
    <t xml:space="preserve">Nátery kov. stav. dopl. konšt. synt. dvojn.+1x email s tmel                                                             </t>
  </si>
  <si>
    <t>45.44.21</t>
  </si>
  <si>
    <t xml:space="preserve">78322-6100   </t>
  </si>
  <si>
    <t xml:space="preserve">Nátery kov. stav. doplnk. konštr. syntet. základné                                                                      </t>
  </si>
  <si>
    <t xml:space="preserve">783 - Nátery  spolu: </t>
  </si>
  <si>
    <t>784 - Maľby</t>
  </si>
  <si>
    <t>784</t>
  </si>
  <si>
    <t xml:space="preserve">78445-2571   </t>
  </si>
  <si>
    <t xml:space="preserve">Maľba zo zmesí tekut. 1far. dvojnás. v miest. do 3,8m                                                                   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</si>
  <si>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</si>
  <si>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</si>
  <si>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</si>
  <si>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</si>
  <si>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</si>
  <si>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 xml:space="preserve">21001-00018  </t>
  </si>
  <si>
    <t xml:space="preserve">Demontáž + montáž + dodávka vypínača                                                                                    </t>
  </si>
  <si>
    <t>45.31.1*</t>
  </si>
  <si>
    <t xml:space="preserve">21001-0012   </t>
  </si>
  <si>
    <t xml:space="preserve">Demontáž + montáž + dodávka stropného svietidla                                                                         </t>
  </si>
  <si>
    <t xml:space="preserve">210 01              </t>
  </si>
  <si>
    <t xml:space="preserve">M21 - 155 Elektromontáže  spolu: </t>
  </si>
  <si>
    <t xml:space="preserve">PRÁCE A DODÁVKY M  spolu: </t>
  </si>
  <si>
    <t>OSTATNÉ</t>
  </si>
  <si>
    <t>OST</t>
  </si>
  <si>
    <t xml:space="preserve">99999-9905   </t>
  </si>
  <si>
    <t xml:space="preserve">Murárska výpomoc                                                                                                        </t>
  </si>
  <si>
    <t>U</t>
  </si>
  <si>
    <t xml:space="preserve">99999-99098  </t>
  </si>
  <si>
    <t xml:space="preserve">Montáž + dodávka skriniek s vešiakmi na uterak / elephant - smile- pre 5 detí/                                          </t>
  </si>
  <si>
    <t xml:space="preserve">OSTATNÉ  spolu: </t>
  </si>
  <si>
    <t>Za rozpočet celkom</t>
  </si>
  <si>
    <t>Stavba :MŠ E. Rótha Rožňava - oprava zariadenia na osobnú hygienu detí</t>
  </si>
  <si>
    <t xml:space="preserve">Umývadlo                                                                                                          </t>
  </si>
  <si>
    <t xml:space="preserve">Montáž + dodávka zrkadla 150/30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</si>
</sst>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6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9" applyFont="1" applyBorder="1" applyAlignment="1">
      <alignment horizontal="left" vertical="center"/>
    </xf>
    <xf numFmtId="0" fontId="1" fillId="0" borderId="16" xfId="29" applyFont="1" applyBorder="1" applyAlignment="1">
      <alignment horizontal="left" vertical="center"/>
    </xf>
    <xf numFmtId="0" fontId="1" fillId="0" borderId="16" xfId="29" applyFont="1" applyBorder="1" applyAlignment="1">
      <alignment horizontal="right" vertical="center"/>
    </xf>
    <xf numFmtId="0" fontId="1" fillId="0" borderId="17" xfId="29" applyFont="1" applyBorder="1" applyAlignment="1">
      <alignment horizontal="left" vertical="center"/>
    </xf>
    <xf numFmtId="0" fontId="1" fillId="0" borderId="18" xfId="29" applyFont="1" applyBorder="1" applyAlignment="1">
      <alignment horizontal="left" vertical="center"/>
    </xf>
    <xf numFmtId="0" fontId="1" fillId="0" borderId="19" xfId="29" applyFont="1" applyBorder="1" applyAlignment="1">
      <alignment horizontal="left" vertical="center"/>
    </xf>
    <xf numFmtId="0" fontId="1" fillId="0" borderId="19" xfId="29" applyFont="1" applyBorder="1" applyAlignment="1">
      <alignment horizontal="right" vertical="center"/>
    </xf>
    <xf numFmtId="0" fontId="1" fillId="0" borderId="20" xfId="29" applyFont="1" applyBorder="1" applyAlignment="1">
      <alignment horizontal="left" vertical="center"/>
    </xf>
    <xf numFmtId="0" fontId="1" fillId="0" borderId="21" xfId="29" applyFont="1" applyBorder="1" applyAlignment="1">
      <alignment horizontal="left" vertical="center"/>
    </xf>
    <xf numFmtId="0" fontId="1" fillId="0" borderId="22" xfId="29" applyFont="1" applyBorder="1" applyAlignment="1">
      <alignment horizontal="left" vertical="center"/>
    </xf>
    <xf numFmtId="0" fontId="1" fillId="0" borderId="22" xfId="29" applyFont="1" applyBorder="1" applyAlignment="1">
      <alignment horizontal="right" vertical="center"/>
    </xf>
    <xf numFmtId="0" fontId="1" fillId="0" borderId="23" xfId="29" applyFont="1" applyBorder="1" applyAlignment="1">
      <alignment horizontal="left" vertical="center"/>
    </xf>
    <xf numFmtId="0" fontId="1" fillId="0" borderId="24" xfId="29" applyFont="1" applyBorder="1" applyAlignment="1">
      <alignment horizontal="left" vertical="center"/>
    </xf>
    <xf numFmtId="0" fontId="1" fillId="0" borderId="25" xfId="29" applyFont="1" applyBorder="1" applyAlignment="1">
      <alignment horizontal="right" vertical="center"/>
    </xf>
    <xf numFmtId="0" fontId="1" fillId="0" borderId="25" xfId="29" applyFont="1" applyBorder="1" applyAlignment="1">
      <alignment horizontal="left" vertical="center"/>
    </xf>
    <xf numFmtId="0" fontId="1" fillId="0" borderId="26" xfId="29" applyFont="1" applyBorder="1" applyAlignment="1">
      <alignment horizontal="left" vertical="center"/>
    </xf>
    <xf numFmtId="0" fontId="1" fillId="0" borderId="27" xfId="29" applyFont="1" applyBorder="1" applyAlignment="1">
      <alignment horizontal="left" vertical="center"/>
    </xf>
    <xf numFmtId="0" fontId="1" fillId="0" borderId="28" xfId="29" applyFont="1" applyBorder="1" applyAlignment="1">
      <alignment horizontal="right" vertical="center"/>
    </xf>
    <xf numFmtId="0" fontId="1" fillId="0" borderId="28" xfId="29" applyFont="1" applyBorder="1" applyAlignment="1">
      <alignment horizontal="left" vertical="center"/>
    </xf>
    <xf numFmtId="0" fontId="1" fillId="0" borderId="29" xfId="29" applyFont="1" applyBorder="1" applyAlignment="1">
      <alignment horizontal="left" vertical="center"/>
    </xf>
    <xf numFmtId="0" fontId="1" fillId="0" borderId="30" xfId="29" applyFont="1" applyBorder="1" applyAlignment="1">
      <alignment horizontal="left" vertical="center"/>
    </xf>
    <xf numFmtId="0" fontId="1" fillId="0" borderId="31" xfId="29" applyFont="1" applyBorder="1" applyAlignment="1">
      <alignment horizontal="left" vertical="center"/>
    </xf>
    <xf numFmtId="0" fontId="1" fillId="0" borderId="32" xfId="29" applyFont="1" applyBorder="1" applyAlignment="1">
      <alignment horizontal="left" vertical="center"/>
    </xf>
    <xf numFmtId="0" fontId="1" fillId="0" borderId="33" xfId="29" applyFont="1" applyBorder="1" applyAlignment="1">
      <alignment horizontal="left" vertical="center"/>
    </xf>
    <xf numFmtId="0" fontId="1" fillId="0" borderId="34" xfId="29" applyFont="1" applyBorder="1" applyAlignment="1">
      <alignment horizontal="left" vertical="center"/>
    </xf>
    <xf numFmtId="0" fontId="1" fillId="0" borderId="34" xfId="29" applyFont="1" applyBorder="1" applyAlignment="1">
      <alignment horizontal="center" vertical="center"/>
    </xf>
    <xf numFmtId="0" fontId="1" fillId="0" borderId="35" xfId="29" applyFont="1" applyBorder="1" applyAlignment="1">
      <alignment horizontal="center" vertical="center"/>
    </xf>
    <xf numFmtId="0" fontId="1" fillId="0" borderId="36" xfId="29" applyFont="1" applyBorder="1" applyAlignment="1">
      <alignment horizontal="center" vertical="center"/>
    </xf>
    <xf numFmtId="0" fontId="1" fillId="0" borderId="37" xfId="29" applyFont="1" applyBorder="1" applyAlignment="1">
      <alignment horizontal="center" vertical="center"/>
    </xf>
    <xf numFmtId="0" fontId="1" fillId="0" borderId="38" xfId="29" applyFont="1" applyBorder="1" applyAlignment="1">
      <alignment horizontal="center" vertical="center"/>
    </xf>
    <xf numFmtId="0" fontId="1" fillId="0" borderId="39" xfId="29" applyFont="1" applyBorder="1" applyAlignment="1">
      <alignment horizontal="center" vertical="center"/>
    </xf>
    <xf numFmtId="0" fontId="1" fillId="0" borderId="40" xfId="29" applyFont="1" applyBorder="1" applyAlignment="1">
      <alignment horizontal="left" vertical="center"/>
    </xf>
    <xf numFmtId="0" fontId="1" fillId="0" borderId="41" xfId="29" applyFont="1" applyBorder="1" applyAlignment="1">
      <alignment horizontal="left" vertical="center"/>
    </xf>
    <xf numFmtId="0" fontId="1" fillId="0" borderId="42" xfId="29" applyFont="1" applyBorder="1" applyAlignment="1">
      <alignment horizontal="center" vertical="center"/>
    </xf>
    <xf numFmtId="0" fontId="1" fillId="0" borderId="3" xfId="29" applyFont="1" applyBorder="1" applyAlignment="1">
      <alignment horizontal="left" vertical="center"/>
    </xf>
    <xf numFmtId="0" fontId="1" fillId="0" borderId="43" xfId="29" applyFont="1" applyBorder="1" applyAlignment="1">
      <alignment horizontal="left" vertical="center"/>
    </xf>
    <xf numFmtId="0" fontId="1" fillId="0" borderId="44" xfId="29" applyFont="1" applyBorder="1" applyAlignment="1">
      <alignment horizontal="center" vertical="center"/>
    </xf>
    <xf numFmtId="0" fontId="1" fillId="0" borderId="45" xfId="29" applyFont="1" applyBorder="1" applyAlignment="1">
      <alignment horizontal="left" vertical="center"/>
    </xf>
    <xf numFmtId="0" fontId="1" fillId="0" borderId="46" xfId="29" applyFont="1" applyBorder="1" applyAlignment="1">
      <alignment horizontal="center" vertical="center"/>
    </xf>
    <xf numFmtId="0" fontId="1" fillId="0" borderId="47" xfId="29" applyFont="1" applyBorder="1" applyAlignment="1">
      <alignment horizontal="left" vertical="center"/>
    </xf>
    <xf numFmtId="10" fontId="1" fillId="0" borderId="47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left" vertical="center"/>
    </xf>
    <xf numFmtId="0" fontId="1" fillId="0" borderId="46" xfId="29" applyFont="1" applyBorder="1" applyAlignment="1">
      <alignment horizontal="right" vertical="center"/>
    </xf>
    <xf numFmtId="0" fontId="1" fillId="0" borderId="49" xfId="29" applyFont="1" applyBorder="1" applyAlignment="1">
      <alignment horizontal="center" vertical="center"/>
    </xf>
    <xf numFmtId="0" fontId="1" fillId="0" borderId="50" xfId="29" applyFont="1" applyBorder="1" applyAlignment="1">
      <alignment horizontal="left" vertical="center"/>
    </xf>
    <xf numFmtId="0" fontId="1" fillId="0" borderId="50" xfId="29" applyFont="1" applyBorder="1" applyAlignment="1">
      <alignment horizontal="right" vertical="center"/>
    </xf>
    <xf numFmtId="0" fontId="1" fillId="0" borderId="51" xfId="29" applyFont="1" applyBorder="1" applyAlignment="1">
      <alignment horizontal="right" vertical="center"/>
    </xf>
    <xf numFmtId="3" fontId="1" fillId="0" borderId="0" xfId="29" applyNumberFormat="1" applyFont="1" applyBorder="1" applyAlignment="1">
      <alignment horizontal="right" vertical="center"/>
    </xf>
    <xf numFmtId="0" fontId="1" fillId="0" borderId="49" xfId="29" applyFont="1" applyBorder="1" applyAlignment="1">
      <alignment horizontal="left" vertical="center"/>
    </xf>
    <xf numFmtId="0" fontId="1" fillId="0" borderId="0" xfId="29" applyFont="1" applyBorder="1" applyAlignment="1">
      <alignment horizontal="right" vertical="center"/>
    </xf>
    <xf numFmtId="0" fontId="1" fillId="0" borderId="0" xfId="29" applyFont="1" applyBorder="1" applyAlignment="1">
      <alignment horizontal="left" vertical="center"/>
    </xf>
    <xf numFmtId="0" fontId="1" fillId="0" borderId="52" xfId="29" applyFont="1" applyBorder="1" applyAlignment="1">
      <alignment horizontal="right" vertical="center"/>
    </xf>
    <xf numFmtId="0" fontId="1" fillId="0" borderId="53" xfId="29" applyFont="1" applyBorder="1" applyAlignment="1">
      <alignment horizontal="right" vertical="center"/>
    </xf>
    <xf numFmtId="3" fontId="1" fillId="0" borderId="52" xfId="29" applyNumberFormat="1" applyFont="1" applyBorder="1" applyAlignment="1">
      <alignment horizontal="right" vertical="center"/>
    </xf>
    <xf numFmtId="3" fontId="1" fillId="0" borderId="54" xfId="29" applyNumberFormat="1" applyFont="1" applyBorder="1" applyAlignment="1">
      <alignment horizontal="right" vertical="center"/>
    </xf>
    <xf numFmtId="0" fontId="1" fillId="0" borderId="55" xfId="29" applyFont="1" applyBorder="1" applyAlignment="1">
      <alignment horizontal="left" vertical="center"/>
    </xf>
    <xf numFmtId="0" fontId="1" fillId="0" borderId="50" xfId="29" applyFont="1" applyBorder="1" applyAlignment="1">
      <alignment horizontal="center" vertical="center"/>
    </xf>
    <xf numFmtId="0" fontId="1" fillId="0" borderId="56" xfId="29" applyFont="1" applyBorder="1" applyAlignment="1">
      <alignment horizontal="center" vertical="center"/>
    </xf>
    <xf numFmtId="0" fontId="1" fillId="0" borderId="57" xfId="29" applyFont="1" applyBorder="1" applyAlignment="1">
      <alignment horizontal="left" vertical="center"/>
    </xf>
    <xf numFmtId="0" fontId="1" fillId="0" borderId="0" xfId="29" applyFont="1"/>
    <xf numFmtId="0" fontId="1" fillId="0" borderId="0" xfId="29" applyFont="1" applyAlignment="1">
      <alignment horizontal="left" vertical="center"/>
    </xf>
    <xf numFmtId="0" fontId="1" fillId="0" borderId="36" xfId="29" applyFont="1" applyBorder="1" applyAlignment="1">
      <alignment horizontal="left" vertical="center"/>
    </xf>
    <xf numFmtId="0" fontId="3" fillId="0" borderId="58" xfId="29" applyFont="1" applyBorder="1" applyAlignment="1">
      <alignment horizontal="center" vertical="center"/>
    </xf>
    <xf numFmtId="0" fontId="3" fillId="0" borderId="59" xfId="29" applyFont="1" applyBorder="1" applyAlignment="1">
      <alignment horizontal="center" vertical="center"/>
    </xf>
    <xf numFmtId="0" fontId="1" fillId="0" borderId="60" xfId="29" applyFont="1" applyBorder="1" applyAlignment="1">
      <alignment horizontal="left" vertical="center"/>
    </xf>
    <xf numFmtId="192" fontId="1" fillId="0" borderId="61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right" vertical="center"/>
    </xf>
    <xf numFmtId="0" fontId="1" fillId="0" borderId="62" xfId="29" applyNumberFormat="1" applyFont="1" applyBorder="1" applyAlignment="1">
      <alignment horizontal="left" vertical="center"/>
    </xf>
    <xf numFmtId="10" fontId="1" fillId="0" borderId="28" xfId="29" applyNumberFormat="1" applyFont="1" applyBorder="1" applyAlignment="1">
      <alignment horizontal="right" vertical="center"/>
    </xf>
    <xf numFmtId="10" fontId="1" fillId="0" borderId="19" xfId="29" applyNumberFormat="1" applyFont="1" applyBorder="1" applyAlignment="1">
      <alignment horizontal="right" vertical="center"/>
    </xf>
    <xf numFmtId="10" fontId="1" fillId="0" borderId="63" xfId="29" applyNumberFormat="1" applyFont="1" applyBorder="1" applyAlignment="1">
      <alignment horizontal="right" vertical="center"/>
    </xf>
    <xf numFmtId="0" fontId="1" fillId="0" borderId="15" xfId="29" applyFont="1" applyBorder="1" applyAlignment="1">
      <alignment horizontal="right" vertical="center"/>
    </xf>
    <xf numFmtId="0" fontId="1" fillId="0" borderId="27" xfId="29" applyFont="1" applyBorder="1" applyAlignment="1">
      <alignment horizontal="right" vertical="center"/>
    </xf>
    <xf numFmtId="0" fontId="1" fillId="0" borderId="30" xfId="29" applyFont="1" applyBorder="1" applyAlignment="1">
      <alignment horizontal="right" vertical="center"/>
    </xf>
    <xf numFmtId="0" fontId="1" fillId="0" borderId="31" xfId="29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8" applyFont="1"/>
    <xf numFmtId="0" fontId="3" fillId="0" borderId="0" xfId="28" applyFont="1"/>
    <xf numFmtId="49" fontId="3" fillId="0" borderId="0" xfId="28" applyNumberFormat="1" applyFont="1"/>
    <xf numFmtId="0" fontId="2" fillId="0" borderId="0" xfId="28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9" applyNumberFormat="1" applyFont="1" applyBorder="1" applyAlignment="1">
      <alignment horizontal="right" vertical="center"/>
    </xf>
    <xf numFmtId="3" fontId="1" fillId="0" borderId="53" xfId="29" applyNumberFormat="1" applyFont="1" applyBorder="1" applyAlignment="1">
      <alignment horizontal="right" vertical="center"/>
    </xf>
    <xf numFmtId="3" fontId="1" fillId="0" borderId="68" xfId="29" applyNumberFormat="1" applyFont="1" applyBorder="1" applyAlignment="1">
      <alignment horizontal="right" vertical="center"/>
    </xf>
    <xf numFmtId="3" fontId="1" fillId="0" borderId="17" xfId="29" applyNumberFormat="1" applyFont="1" applyBorder="1" applyAlignment="1">
      <alignment horizontal="right" vertical="center"/>
    </xf>
    <xf numFmtId="3" fontId="1" fillId="0" borderId="29" xfId="29" applyNumberFormat="1" applyFont="1" applyBorder="1" applyAlignment="1">
      <alignment horizontal="right" vertical="center"/>
    </xf>
    <xf numFmtId="3" fontId="1" fillId="0" borderId="32" xfId="29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9" applyNumberFormat="1" applyFont="1" applyBorder="1" applyAlignment="1">
      <alignment horizontal="right" vertical="center"/>
    </xf>
    <xf numFmtId="4" fontId="1" fillId="0" borderId="69" xfId="29" applyNumberFormat="1" applyFont="1" applyBorder="1" applyAlignment="1">
      <alignment horizontal="right" vertical="center"/>
    </xf>
    <xf numFmtId="4" fontId="1" fillId="0" borderId="3" xfId="29" applyNumberFormat="1" applyFont="1" applyBorder="1" applyAlignment="1">
      <alignment horizontal="right" vertical="center"/>
    </xf>
    <xf numFmtId="4" fontId="1" fillId="0" borderId="70" xfId="29" applyNumberFormat="1" applyFont="1" applyBorder="1" applyAlignment="1">
      <alignment horizontal="right" vertical="center"/>
    </xf>
    <xf numFmtId="4" fontId="1" fillId="0" borderId="71" xfId="29" applyNumberFormat="1" applyFont="1" applyBorder="1" applyAlignment="1">
      <alignment horizontal="right" vertical="center"/>
    </xf>
    <xf numFmtId="4" fontId="1" fillId="0" borderId="45" xfId="29" applyNumberFormat="1" applyFont="1" applyBorder="1" applyAlignment="1">
      <alignment horizontal="right" vertical="center"/>
    </xf>
    <xf numFmtId="4" fontId="1" fillId="0" borderId="48" xfId="29" applyNumberFormat="1" applyFont="1" applyBorder="1" applyAlignment="1">
      <alignment horizontal="right" vertical="center"/>
    </xf>
    <xf numFmtId="4" fontId="1" fillId="0" borderId="72" xfId="29" applyNumberFormat="1" applyFont="1" applyBorder="1" applyAlignment="1">
      <alignment horizontal="right" vertical="center"/>
    </xf>
    <xf numFmtId="4" fontId="1" fillId="0" borderId="47" xfId="29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4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6" builtinId="30" hidden="1"/>
    <cellStyle name="20 % - zvýraznenie2" xfId="39" builtinId="34" hidden="1"/>
    <cellStyle name="20 % - zvýraznenie3" xfId="42" builtinId="38" hidden="1"/>
    <cellStyle name="20 % - zvýraznenie4" xfId="45" builtinId="42" hidden="1"/>
    <cellStyle name="20 % - zvýraznenie5" xfId="48" builtinId="46" hidden="1"/>
    <cellStyle name="20 % - zvýraznenie6" xfId="51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7" builtinId="31" hidden="1"/>
    <cellStyle name="40 % - zvýraznenie2" xfId="40" builtinId="35" hidden="1"/>
    <cellStyle name="40 % - zvýraznenie3" xfId="43" builtinId="39" hidden="1"/>
    <cellStyle name="40 % - zvýraznenie4" xfId="46" builtinId="43" hidden="1"/>
    <cellStyle name="40 % - zvýraznenie5" xfId="49" builtinId="47" hidden="1"/>
    <cellStyle name="40 % - zvýraznenie6" xfId="52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8" builtinId="32" hidden="1"/>
    <cellStyle name="60 % - zvýraznenie2" xfId="41" builtinId="36" hidden="1"/>
    <cellStyle name="60 % - zvýraznenie3" xfId="44" builtinId="40" hidden="1"/>
    <cellStyle name="60 % - zvýraznenie4" xfId="47" builtinId="44" hidden="1"/>
    <cellStyle name="60 % - zvýraznenie5" xfId="50" builtinId="48" hidden="1"/>
    <cellStyle name="60 % - zvýraznenie6" xfId="53" builtinId="52" hidden="1"/>
    <cellStyle name="Celkem" xfId="24"/>
    <cellStyle name="data" xfId="25"/>
    <cellStyle name="Název" xfId="26"/>
    <cellStyle name="Normálna" xfId="0" builtinId="0"/>
    <cellStyle name="normálne_fakturuj99" xfId="27"/>
    <cellStyle name="normálne_KLs" xfId="28"/>
    <cellStyle name="normálne_KLv" xfId="29"/>
    <cellStyle name="Spolu" xfId="35" builtinId="25" hidden="1"/>
    <cellStyle name="TEXT" xfId="30"/>
    <cellStyle name="Text upozornění" xfId="31"/>
    <cellStyle name="Text upozornenia" xfId="34" builtinId="11" hidden="1"/>
    <cellStyle name="TEXT1" xfId="32"/>
    <cellStyle name="Titul" xfId="33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H4" sqref="H4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437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Prehlad!H48</f>
        <v>0</v>
      </c>
      <c r="E16" s="126">
        <f>Prehlad!I48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>
        <f>Prehlad!H167</f>
        <v>0</v>
      </c>
      <c r="E17" s="128">
        <f>Prehlad!I167</f>
        <v>0</v>
      </c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>
        <f>Prehlad!H175</f>
        <v>0</v>
      </c>
      <c r="E18" s="128">
        <f>Prehlad!I175</f>
        <v>0</v>
      </c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showGridLines="0" workbookViewId="0">
      <pane ySplit="10" topLeftCell="A26" activePane="bottomLeft" state="frozen"/>
      <selection pane="bottomLeft" activeCell="B36" sqref="B36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437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0.78676200000000007</v>
      </c>
      <c r="F12" s="5">
        <f>Prehlad!N15</f>
        <v>0</v>
      </c>
      <c r="G12" s="5">
        <f>Prehlad!W15</f>
        <v>8.24</v>
      </c>
    </row>
    <row r="13" spans="1:30">
      <c r="A13" s="1" t="s">
        <v>134</v>
      </c>
      <c r="B13" s="6">
        <f>Prehlad!H24</f>
        <v>0</v>
      </c>
      <c r="C13" s="6">
        <f>Prehlad!I24</f>
        <v>0</v>
      </c>
      <c r="D13" s="6">
        <f>Prehlad!J24</f>
        <v>0</v>
      </c>
      <c r="E13" s="7">
        <f>Prehlad!L24</f>
        <v>3.7719996</v>
      </c>
      <c r="F13" s="5">
        <f>Prehlad!N24</f>
        <v>0</v>
      </c>
      <c r="G13" s="5">
        <f>Prehlad!W24</f>
        <v>40.167999999999999</v>
      </c>
    </row>
    <row r="14" spans="1:30">
      <c r="A14" s="1" t="s">
        <v>155</v>
      </c>
      <c r="B14" s="6">
        <f>Prehlad!H46</f>
        <v>0</v>
      </c>
      <c r="C14" s="6">
        <f>Prehlad!I46</f>
        <v>0</v>
      </c>
      <c r="D14" s="6">
        <f>Prehlad!J46</f>
        <v>0</v>
      </c>
      <c r="E14" s="7">
        <f>Prehlad!L46</f>
        <v>5.2523E-2</v>
      </c>
      <c r="F14" s="5">
        <f>Prehlad!N46</f>
        <v>19.551810000000003</v>
      </c>
      <c r="G14" s="5">
        <f>Prehlad!W46</f>
        <v>169.15200000000002</v>
      </c>
    </row>
    <row r="15" spans="1:30">
      <c r="A15" s="1" t="s">
        <v>204</v>
      </c>
      <c r="B15" s="6">
        <f>Prehlad!H48</f>
        <v>0</v>
      </c>
      <c r="C15" s="6">
        <f>Prehlad!I48</f>
        <v>0</v>
      </c>
      <c r="D15" s="6">
        <f>Prehlad!J48</f>
        <v>0</v>
      </c>
      <c r="E15" s="7">
        <f>Prehlad!L48</f>
        <v>4.6112846000000003</v>
      </c>
      <c r="F15" s="5">
        <f>Prehlad!N48</f>
        <v>19.551810000000003</v>
      </c>
      <c r="G15" s="5">
        <f>Prehlad!W48</f>
        <v>217.56</v>
      </c>
    </row>
    <row r="17" spans="1:7">
      <c r="A17" s="1" t="s">
        <v>206</v>
      </c>
      <c r="B17" s="6">
        <f>Prehlad!H58</f>
        <v>0</v>
      </c>
      <c r="C17" s="6">
        <f>Prehlad!I58</f>
        <v>0</v>
      </c>
      <c r="D17" s="6">
        <f>Prehlad!J58</f>
        <v>0</v>
      </c>
      <c r="E17" s="7">
        <f>Prehlad!L58</f>
        <v>0.1860116</v>
      </c>
      <c r="F17" s="5">
        <f>Prehlad!N58</f>
        <v>0</v>
      </c>
      <c r="G17" s="5">
        <f>Prehlad!W58</f>
        <v>5.5030000000000001</v>
      </c>
    </row>
    <row r="18" spans="1:7">
      <c r="A18" s="1" t="s">
        <v>226</v>
      </c>
      <c r="B18" s="6">
        <f>Prehlad!H70</f>
        <v>0</v>
      </c>
      <c r="C18" s="6">
        <f>Prehlad!I70</f>
        <v>0</v>
      </c>
      <c r="D18" s="6">
        <f>Prehlad!J70</f>
        <v>0</v>
      </c>
      <c r="E18" s="7">
        <f>Prehlad!L70</f>
        <v>0.22051999999999999</v>
      </c>
      <c r="F18" s="5">
        <f>Prehlad!N70</f>
        <v>5.8000000000000003E-2</v>
      </c>
      <c r="G18" s="5">
        <f>Prehlad!W70</f>
        <v>47.677</v>
      </c>
    </row>
    <row r="19" spans="1:7">
      <c r="A19" s="1" t="s">
        <v>251</v>
      </c>
      <c r="B19" s="6">
        <f>Prehlad!H81</f>
        <v>0</v>
      </c>
      <c r="C19" s="6">
        <f>Prehlad!I81</f>
        <v>0</v>
      </c>
      <c r="D19" s="6">
        <f>Prehlad!J81</f>
        <v>0</v>
      </c>
      <c r="E19" s="7">
        <f>Prehlad!L81</f>
        <v>7.6449999999999999E-3</v>
      </c>
      <c r="F19" s="5">
        <f>Prehlad!N81</f>
        <v>7.9000000000000001E-2</v>
      </c>
      <c r="G19" s="5">
        <f>Prehlad!W81</f>
        <v>27.29</v>
      </c>
    </row>
    <row r="20" spans="1:7">
      <c r="A20" s="1" t="s">
        <v>269</v>
      </c>
      <c r="B20" s="6">
        <f>Prehlad!H100</f>
        <v>0</v>
      </c>
      <c r="C20" s="6">
        <f>Prehlad!I100</f>
        <v>0</v>
      </c>
      <c r="D20" s="6">
        <f>Prehlad!J100</f>
        <v>0</v>
      </c>
      <c r="E20" s="7">
        <f>Prehlad!L100</f>
        <v>0.10975000000000001</v>
      </c>
      <c r="F20" s="5">
        <f>Prehlad!N100</f>
        <v>0.192</v>
      </c>
      <c r="G20" s="5">
        <f>Prehlad!W100</f>
        <v>24.211000000000002</v>
      </c>
    </row>
    <row r="21" spans="1:7">
      <c r="A21" s="1" t="s">
        <v>305</v>
      </c>
      <c r="B21" s="6">
        <f>Prehlad!H108</f>
        <v>0</v>
      </c>
      <c r="C21" s="6">
        <f>Prehlad!I108</f>
        <v>0</v>
      </c>
      <c r="D21" s="6">
        <f>Prehlad!J108</f>
        <v>0</v>
      </c>
      <c r="E21" s="7">
        <f>Prehlad!L108</f>
        <v>2.4000000000000001E-4</v>
      </c>
      <c r="F21" s="5">
        <f>Prehlad!N108</f>
        <v>0</v>
      </c>
      <c r="G21" s="5">
        <f>Prehlad!W108</f>
        <v>0.66200000000000003</v>
      </c>
    </row>
    <row r="22" spans="1:7">
      <c r="A22" s="1" t="s">
        <v>320</v>
      </c>
      <c r="B22" s="6">
        <f>Prehlad!H121</f>
        <v>0</v>
      </c>
      <c r="C22" s="6">
        <f>Prehlad!I121</f>
        <v>0</v>
      </c>
      <c r="D22" s="6">
        <f>Prehlad!J121</f>
        <v>0</v>
      </c>
      <c r="E22" s="7">
        <f>Prehlad!L121</f>
        <v>8.4880000000000011E-2</v>
      </c>
      <c r="F22" s="5">
        <f>Prehlad!N121</f>
        <v>0.184</v>
      </c>
      <c r="G22" s="5">
        <f>Prehlad!W121</f>
        <v>9.5009999999999994</v>
      </c>
    </row>
    <row r="23" spans="1:7">
      <c r="A23" s="1" t="s">
        <v>344</v>
      </c>
      <c r="B23" s="6">
        <f>Prehlad!H125</f>
        <v>0</v>
      </c>
      <c r="C23" s="6">
        <f>Prehlad!I125</f>
        <v>0</v>
      </c>
      <c r="D23" s="6">
        <f>Prehlad!J125</f>
        <v>0</v>
      </c>
      <c r="E23" s="7">
        <f>Prehlad!L125</f>
        <v>0.25229999999999997</v>
      </c>
      <c r="F23" s="5">
        <f>Prehlad!N125</f>
        <v>0</v>
      </c>
      <c r="G23" s="5">
        <f>Prehlad!W125</f>
        <v>11.686999999999999</v>
      </c>
    </row>
    <row r="24" spans="1:7">
      <c r="A24" s="1" t="s">
        <v>349</v>
      </c>
      <c r="B24" s="6">
        <f>Prehlad!H132</f>
        <v>0</v>
      </c>
      <c r="C24" s="6">
        <f>Prehlad!I132</f>
        <v>0</v>
      </c>
      <c r="D24" s="6">
        <f>Prehlad!J132</f>
        <v>0</v>
      </c>
      <c r="E24" s="7">
        <f>Prehlad!L132</f>
        <v>0</v>
      </c>
      <c r="F24" s="5">
        <f>Prehlad!N132</f>
        <v>0.22</v>
      </c>
      <c r="G24" s="5">
        <f>Prehlad!W132</f>
        <v>10.199999999999999</v>
      </c>
    </row>
    <row r="25" spans="1:7">
      <c r="A25" s="1" t="s">
        <v>361</v>
      </c>
      <c r="B25" s="6">
        <f>Prehlad!H138</f>
        <v>0</v>
      </c>
      <c r="C25" s="6">
        <f>Prehlad!I138</f>
        <v>0</v>
      </c>
      <c r="D25" s="6">
        <f>Prehlad!J138</f>
        <v>0</v>
      </c>
      <c r="E25" s="7">
        <f>Prehlad!L138</f>
        <v>8.1999999999999998E-4</v>
      </c>
      <c r="F25" s="5">
        <f>Prehlad!N138</f>
        <v>0</v>
      </c>
      <c r="G25" s="5">
        <f>Prehlad!W138</f>
        <v>4.75</v>
      </c>
    </row>
    <row r="26" spans="1:7">
      <c r="A26" s="1" t="s">
        <v>371</v>
      </c>
      <c r="B26" s="6">
        <f>Prehlad!H146</f>
        <v>0</v>
      </c>
      <c r="C26" s="6">
        <f>Prehlad!I146</f>
        <v>0</v>
      </c>
      <c r="D26" s="6">
        <f>Prehlad!J146</f>
        <v>0</v>
      </c>
      <c r="E26" s="7">
        <f>Prehlad!L146</f>
        <v>1.2526360000000001</v>
      </c>
      <c r="F26" s="5">
        <f>Prehlad!N146</f>
        <v>0</v>
      </c>
      <c r="G26" s="5">
        <f>Prehlad!W146</f>
        <v>24.088999999999999</v>
      </c>
    </row>
    <row r="27" spans="1:7">
      <c r="A27" s="1" t="s">
        <v>386</v>
      </c>
      <c r="B27" s="6">
        <f>Prehlad!H156</f>
        <v>0</v>
      </c>
      <c r="C27" s="6">
        <f>Prehlad!I156</f>
        <v>0</v>
      </c>
      <c r="D27" s="6">
        <f>Prehlad!J156</f>
        <v>0</v>
      </c>
      <c r="E27" s="7">
        <f>Prehlad!L156</f>
        <v>2.7678315999999996</v>
      </c>
      <c r="F27" s="5">
        <f>Prehlad!N156</f>
        <v>0</v>
      </c>
      <c r="G27" s="5">
        <f>Prehlad!W156</f>
        <v>122.77100000000002</v>
      </c>
    </row>
    <row r="28" spans="1:7">
      <c r="A28" s="1" t="s">
        <v>403</v>
      </c>
      <c r="B28" s="6">
        <f>Prehlad!H161</f>
        <v>0</v>
      </c>
      <c r="C28" s="6">
        <f>Prehlad!I161</f>
        <v>0</v>
      </c>
      <c r="D28" s="6">
        <f>Prehlad!J161</f>
        <v>0</v>
      </c>
      <c r="E28" s="7">
        <f>Prehlad!L161</f>
        <v>2.72E-4</v>
      </c>
      <c r="F28" s="5">
        <f>Prehlad!N161</f>
        <v>0</v>
      </c>
      <c r="G28" s="5">
        <f>Prehlad!W161</f>
        <v>0.40699999999999997</v>
      </c>
    </row>
    <row r="29" spans="1:7">
      <c r="A29" s="1" t="s">
        <v>411</v>
      </c>
      <c r="B29" s="6">
        <f>Prehlad!H165</f>
        <v>0</v>
      </c>
      <c r="C29" s="6">
        <f>Prehlad!I165</f>
        <v>0</v>
      </c>
      <c r="D29" s="6">
        <f>Prehlad!J165</f>
        <v>0</v>
      </c>
      <c r="E29" s="7">
        <f>Prehlad!L165</f>
        <v>2.3435999999999998E-2</v>
      </c>
      <c r="F29" s="5">
        <f>Prehlad!N165</f>
        <v>0</v>
      </c>
      <c r="G29" s="5">
        <f>Prehlad!W165</f>
        <v>9.9990000000000006</v>
      </c>
    </row>
    <row r="30" spans="1:7">
      <c r="A30" s="1" t="s">
        <v>416</v>
      </c>
      <c r="B30" s="6">
        <f>Prehlad!H167</f>
        <v>0</v>
      </c>
      <c r="C30" s="6">
        <f>Prehlad!I167</f>
        <v>0</v>
      </c>
      <c r="D30" s="6">
        <f>Prehlad!J167</f>
        <v>0</v>
      </c>
      <c r="E30" s="7">
        <f>Prehlad!L167</f>
        <v>4.9063422000000001</v>
      </c>
      <c r="F30" s="5">
        <f>Prehlad!N167</f>
        <v>0.73299999999999998</v>
      </c>
      <c r="G30" s="5">
        <f>Prehlad!W167</f>
        <v>298.74700000000001</v>
      </c>
    </row>
    <row r="32" spans="1:7">
      <c r="A32" s="1" t="s">
        <v>418</v>
      </c>
      <c r="B32" s="6">
        <f>Prehlad!H173</f>
        <v>0</v>
      </c>
      <c r="C32" s="6">
        <f>Prehlad!I173</f>
        <v>0</v>
      </c>
      <c r="D32" s="6">
        <f>Prehlad!J173</f>
        <v>0</v>
      </c>
      <c r="E32" s="7">
        <f>Prehlad!L173</f>
        <v>0</v>
      </c>
      <c r="F32" s="5">
        <f>Prehlad!N173</f>
        <v>0</v>
      </c>
      <c r="G32" s="5">
        <f>Prehlad!W173</f>
        <v>0.20100000000000001</v>
      </c>
    </row>
    <row r="33" spans="1:7">
      <c r="A33" s="1" t="s">
        <v>427</v>
      </c>
      <c r="B33" s="6">
        <f>Prehlad!H175</f>
        <v>0</v>
      </c>
      <c r="C33" s="6">
        <f>Prehlad!I175</f>
        <v>0</v>
      </c>
      <c r="D33" s="6">
        <f>Prehlad!J175</f>
        <v>0</v>
      </c>
      <c r="E33" s="7">
        <f>Prehlad!L175</f>
        <v>0</v>
      </c>
      <c r="F33" s="5">
        <f>Prehlad!N175</f>
        <v>0</v>
      </c>
      <c r="G33" s="5">
        <f>Prehlad!W175</f>
        <v>0.20100000000000001</v>
      </c>
    </row>
    <row r="35" spans="1:7">
      <c r="A35" s="1" t="s">
        <v>428</v>
      </c>
      <c r="B35" s="6">
        <f>Prehlad!H181</f>
        <v>0</v>
      </c>
      <c r="C35" s="6">
        <f>Prehlad!I181</f>
        <v>0</v>
      </c>
      <c r="D35" s="6">
        <f>Prehlad!J181</f>
        <v>0</v>
      </c>
      <c r="E35" s="7">
        <f>Prehlad!L181</f>
        <v>0</v>
      </c>
      <c r="F35" s="5">
        <f>Prehlad!N181</f>
        <v>0</v>
      </c>
      <c r="G35" s="5">
        <f>Prehlad!W181</f>
        <v>17</v>
      </c>
    </row>
    <row r="36" spans="1:7">
      <c r="A36" s="1" t="s">
        <v>435</v>
      </c>
      <c r="B36" s="6">
        <f>Prehlad!H183</f>
        <v>0</v>
      </c>
      <c r="C36" s="6">
        <f>Prehlad!I183</f>
        <v>0</v>
      </c>
      <c r="D36" s="6">
        <f>Prehlad!J183</f>
        <v>0</v>
      </c>
      <c r="E36" s="7">
        <f>Prehlad!L183</f>
        <v>0</v>
      </c>
      <c r="F36" s="5">
        <f>Prehlad!N183</f>
        <v>0</v>
      </c>
      <c r="G36" s="5">
        <f>Prehlad!W183</f>
        <v>17</v>
      </c>
    </row>
    <row r="39" spans="1:7">
      <c r="A39" s="1" t="s">
        <v>436</v>
      </c>
      <c r="B39" s="6">
        <f>Prehlad!H185</f>
        <v>0</v>
      </c>
      <c r="C39" s="6">
        <f>Prehlad!I185</f>
        <v>0</v>
      </c>
      <c r="D39" s="6">
        <f>Prehlad!J185</f>
        <v>0</v>
      </c>
      <c r="E39" s="7">
        <f>Prehlad!L185</f>
        <v>9.5176268000000004</v>
      </c>
      <c r="F39" s="5">
        <f>Prehlad!N185</f>
        <v>20.284810000000004</v>
      </c>
      <c r="G39" s="5">
        <f>Prehlad!W185</f>
        <v>533.50800000000004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5"/>
  <sheetViews>
    <sheetView showGridLines="0" tabSelected="1" workbookViewId="0">
      <pane ySplit="10" topLeftCell="A83" activePane="bottomLeft" state="frozen"/>
      <selection pane="bottomLeft" activeCell="G98" sqref="G98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437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13.08</v>
      </c>
      <c r="F14" s="119" t="s">
        <v>130</v>
      </c>
      <c r="H14" s="121">
        <f>ROUND(E14*G14, 2)</f>
        <v>0</v>
      </c>
      <c r="J14" s="121">
        <f>ROUND(E14*G14, 2)</f>
        <v>0</v>
      </c>
      <c r="K14" s="122">
        <v>6.0150000000000002E-2</v>
      </c>
      <c r="L14" s="122">
        <f>E14*K14</f>
        <v>0.78676200000000007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8.24</v>
      </c>
      <c r="Z14" s="119" t="s">
        <v>132</v>
      </c>
      <c r="AA14" s="119">
        <v>1204010100815</v>
      </c>
    </row>
    <row r="15" spans="1:34">
      <c r="D15" s="136" t="s">
        <v>133</v>
      </c>
      <c r="E15" s="137">
        <f>J15</f>
        <v>0</v>
      </c>
      <c r="H15" s="137">
        <f>SUM(H12:H14)</f>
        <v>0</v>
      </c>
      <c r="I15" s="137">
        <f>SUM(I12:I14)</f>
        <v>0</v>
      </c>
      <c r="J15" s="137">
        <f>SUM(J12:J14)</f>
        <v>0</v>
      </c>
      <c r="L15" s="138">
        <f>SUM(L12:L14)</f>
        <v>0.78676200000000007</v>
      </c>
      <c r="N15" s="139">
        <f>SUM(N12:N14)</f>
        <v>0</v>
      </c>
      <c r="W15" s="124">
        <f>SUM(W12:W14)</f>
        <v>8.24</v>
      </c>
    </row>
    <row r="17" spans="1:27">
      <c r="B17" s="118" t="s">
        <v>134</v>
      </c>
    </row>
    <row r="18" spans="1:27">
      <c r="A18" s="116">
        <v>2</v>
      </c>
      <c r="B18" s="117" t="s">
        <v>127</v>
      </c>
      <c r="C18" s="118" t="s">
        <v>135</v>
      </c>
      <c r="D18" s="125" t="s">
        <v>136</v>
      </c>
      <c r="E18" s="120">
        <v>18.53</v>
      </c>
      <c r="F18" s="119" t="s">
        <v>137</v>
      </c>
      <c r="H18" s="121">
        <f>ROUND(E18*G18, 2)</f>
        <v>0</v>
      </c>
      <c r="J18" s="121">
        <f t="shared" ref="J18:J23" si="0">ROUND(E18*G18, 2)</f>
        <v>0</v>
      </c>
      <c r="K18" s="122">
        <v>1.465E-2</v>
      </c>
      <c r="L18" s="122">
        <f>E18*K18</f>
        <v>0.2714645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6.5039999999999996</v>
      </c>
      <c r="Z18" s="119" t="s">
        <v>138</v>
      </c>
      <c r="AA18" s="119">
        <v>1301040400841</v>
      </c>
    </row>
    <row r="19" spans="1:27">
      <c r="A19" s="116">
        <v>3</v>
      </c>
      <c r="B19" s="117" t="s">
        <v>127</v>
      </c>
      <c r="C19" s="118" t="s">
        <v>139</v>
      </c>
      <c r="D19" s="125" t="s">
        <v>140</v>
      </c>
      <c r="E19" s="120">
        <v>38.5</v>
      </c>
      <c r="F19" s="119" t="s">
        <v>137</v>
      </c>
      <c r="H19" s="121">
        <f>ROUND(E19*G19, 2)</f>
        <v>0</v>
      </c>
      <c r="J19" s="121">
        <f t="shared" si="0"/>
        <v>0</v>
      </c>
      <c r="K19" s="122">
        <v>5.7800000000000004E-3</v>
      </c>
      <c r="L19" s="122">
        <f>E19*K19</f>
        <v>0.22253000000000001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5.39</v>
      </c>
      <c r="Z19" s="119" t="s">
        <v>138</v>
      </c>
      <c r="AA19" s="119">
        <v>1303040300811</v>
      </c>
    </row>
    <row r="20" spans="1:27">
      <c r="A20" s="116">
        <v>4</v>
      </c>
      <c r="B20" s="117" t="s">
        <v>141</v>
      </c>
      <c r="C20" s="118" t="s">
        <v>142</v>
      </c>
      <c r="D20" s="125" t="s">
        <v>143</v>
      </c>
      <c r="E20" s="120">
        <v>49.48</v>
      </c>
      <c r="F20" s="119" t="s">
        <v>137</v>
      </c>
      <c r="H20" s="121">
        <f>ROUND(E20*G20, 2)</f>
        <v>0</v>
      </c>
      <c r="J20" s="121">
        <f t="shared" si="0"/>
        <v>0</v>
      </c>
      <c r="K20" s="122">
        <v>4.8160000000000001E-2</v>
      </c>
      <c r="L20" s="122">
        <f>E20*K20</f>
        <v>2.3829568000000001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20.138000000000002</v>
      </c>
      <c r="Z20" s="119" t="s">
        <v>138</v>
      </c>
      <c r="AA20" s="119">
        <v>1303020400001</v>
      </c>
    </row>
    <row r="21" spans="1:27" ht="25.5">
      <c r="A21" s="116">
        <v>5</v>
      </c>
      <c r="B21" s="117" t="s">
        <v>141</v>
      </c>
      <c r="C21" s="118" t="s">
        <v>144</v>
      </c>
      <c r="D21" s="125" t="s">
        <v>145</v>
      </c>
      <c r="E21" s="120">
        <v>18.53</v>
      </c>
      <c r="F21" s="119" t="s">
        <v>137</v>
      </c>
      <c r="H21" s="121">
        <f>ROUND(E21*G21, 2)</f>
        <v>0</v>
      </c>
      <c r="J21" s="121">
        <f t="shared" si="0"/>
        <v>0</v>
      </c>
      <c r="K21" s="122">
        <v>4.607E-2</v>
      </c>
      <c r="L21" s="122">
        <f>E21*K21</f>
        <v>0.85367710000000008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6.6340000000000003</v>
      </c>
      <c r="Z21" s="119" t="s">
        <v>146</v>
      </c>
      <c r="AA21" s="119">
        <v>14020102</v>
      </c>
    </row>
    <row r="22" spans="1:27">
      <c r="A22" s="116">
        <v>6</v>
      </c>
      <c r="B22" s="117" t="s">
        <v>141</v>
      </c>
      <c r="C22" s="118" t="s">
        <v>147</v>
      </c>
      <c r="D22" s="125" t="s">
        <v>148</v>
      </c>
      <c r="E22" s="120">
        <v>4.68</v>
      </c>
      <c r="F22" s="119" t="s">
        <v>130</v>
      </c>
      <c r="H22" s="121">
        <f>ROUND(E22*G22, 2)</f>
        <v>0</v>
      </c>
      <c r="J22" s="121">
        <f t="shared" si="0"/>
        <v>0</v>
      </c>
      <c r="K22" s="122">
        <v>8.8400000000000006E-3</v>
      </c>
      <c r="L22" s="122">
        <f>E22*K22</f>
        <v>4.1371200000000004E-2</v>
      </c>
      <c r="O22" s="119">
        <v>20</v>
      </c>
      <c r="P22" s="119" t="s">
        <v>131</v>
      </c>
      <c r="T22" s="123" t="s">
        <v>2</v>
      </c>
      <c r="U22" s="123" t="s">
        <v>2</v>
      </c>
      <c r="V22" s="123" t="s">
        <v>49</v>
      </c>
      <c r="W22" s="124">
        <v>1.502</v>
      </c>
      <c r="Z22" s="119" t="s">
        <v>149</v>
      </c>
      <c r="AA22" s="119">
        <v>1223031900001</v>
      </c>
    </row>
    <row r="23" spans="1:27">
      <c r="A23" s="116">
        <v>7</v>
      </c>
      <c r="B23" s="117" t="s">
        <v>150</v>
      </c>
      <c r="C23" s="118" t="s">
        <v>151</v>
      </c>
      <c r="D23" s="125" t="s">
        <v>152</v>
      </c>
      <c r="E23" s="120">
        <v>4.68</v>
      </c>
      <c r="F23" s="119" t="s">
        <v>130</v>
      </c>
      <c r="I23" s="121">
        <f>ROUND(E23*G23, 2)</f>
        <v>0</v>
      </c>
      <c r="J23" s="121">
        <f t="shared" si="0"/>
        <v>0</v>
      </c>
      <c r="O23" s="119">
        <v>20</v>
      </c>
      <c r="P23" s="119" t="s">
        <v>131</v>
      </c>
      <c r="T23" s="123" t="s">
        <v>2</v>
      </c>
      <c r="U23" s="123" t="s">
        <v>2</v>
      </c>
      <c r="V23" s="123" t="s">
        <v>49</v>
      </c>
      <c r="Z23" s="119" t="s">
        <v>153</v>
      </c>
      <c r="AA23" s="119" t="s">
        <v>131</v>
      </c>
    </row>
    <row r="24" spans="1:27">
      <c r="D24" s="136" t="s">
        <v>154</v>
      </c>
      <c r="E24" s="137">
        <f>J24</f>
        <v>0</v>
      </c>
      <c r="H24" s="137">
        <f>SUM(H17:H23)</f>
        <v>0</v>
      </c>
      <c r="I24" s="137">
        <f>SUM(I17:I23)</f>
        <v>0</v>
      </c>
      <c r="J24" s="137">
        <f>SUM(J17:J23)</f>
        <v>0</v>
      </c>
      <c r="L24" s="138">
        <f>SUM(L17:L23)</f>
        <v>3.7719996</v>
      </c>
      <c r="N24" s="139">
        <f>SUM(N17:N23)</f>
        <v>0</v>
      </c>
      <c r="W24" s="124">
        <f>SUM(W17:W23)</f>
        <v>40.167999999999999</v>
      </c>
    </row>
    <row r="26" spans="1:27">
      <c r="B26" s="118" t="s">
        <v>155</v>
      </c>
    </row>
    <row r="27" spans="1:27">
      <c r="A27" s="116">
        <v>8</v>
      </c>
      <c r="B27" s="117" t="s">
        <v>156</v>
      </c>
      <c r="C27" s="118" t="s">
        <v>157</v>
      </c>
      <c r="D27" s="125" t="s">
        <v>158</v>
      </c>
      <c r="E27" s="120">
        <v>18.53</v>
      </c>
      <c r="F27" s="119" t="s">
        <v>137</v>
      </c>
      <c r="H27" s="121">
        <f t="shared" ref="H27:H45" si="1">ROUND(E27*G27, 2)</f>
        <v>0</v>
      </c>
      <c r="J27" s="121">
        <f t="shared" ref="J27:J45" si="2">ROUND(E27*G27, 2)</f>
        <v>0</v>
      </c>
      <c r="K27" s="122">
        <v>1.2700000000000001E-3</v>
      </c>
      <c r="L27" s="122">
        <f>E27*K27</f>
        <v>2.3533100000000001E-2</v>
      </c>
      <c r="O27" s="119">
        <v>20</v>
      </c>
      <c r="P27" s="119" t="s">
        <v>131</v>
      </c>
      <c r="T27" s="123" t="s">
        <v>2</v>
      </c>
      <c r="U27" s="123" t="s">
        <v>2</v>
      </c>
      <c r="V27" s="123" t="s">
        <v>49</v>
      </c>
      <c r="W27" s="124">
        <v>2.464</v>
      </c>
      <c r="Z27" s="119" t="s">
        <v>159</v>
      </c>
      <c r="AA27" s="119">
        <v>303010301001</v>
      </c>
    </row>
    <row r="28" spans="1:27" ht="25.5">
      <c r="A28" s="116">
        <v>9</v>
      </c>
      <c r="B28" s="117" t="s">
        <v>141</v>
      </c>
      <c r="C28" s="118" t="s">
        <v>160</v>
      </c>
      <c r="D28" s="125" t="s">
        <v>161</v>
      </c>
      <c r="E28" s="120">
        <v>25.5</v>
      </c>
      <c r="F28" s="119" t="s">
        <v>137</v>
      </c>
      <c r="H28" s="121">
        <f t="shared" si="1"/>
        <v>0</v>
      </c>
      <c r="J28" s="121">
        <f t="shared" si="2"/>
        <v>0</v>
      </c>
      <c r="K28" s="122">
        <v>2.0000000000000002E-5</v>
      </c>
      <c r="L28" s="122">
        <f>E28*K28</f>
        <v>5.1000000000000004E-4</v>
      </c>
      <c r="O28" s="119">
        <v>20</v>
      </c>
      <c r="P28" s="119" t="s">
        <v>131</v>
      </c>
      <c r="T28" s="123" t="s">
        <v>2</v>
      </c>
      <c r="U28" s="123" t="s">
        <v>2</v>
      </c>
      <c r="V28" s="123" t="s">
        <v>49</v>
      </c>
      <c r="W28" s="124">
        <v>7.2169999999999996</v>
      </c>
      <c r="Z28" s="119" t="s">
        <v>162</v>
      </c>
      <c r="AA28" s="119">
        <v>1226032500051</v>
      </c>
    </row>
    <row r="29" spans="1:27" ht="25.5">
      <c r="A29" s="116">
        <v>10</v>
      </c>
      <c r="B29" s="117" t="s">
        <v>163</v>
      </c>
      <c r="C29" s="118" t="s">
        <v>164</v>
      </c>
      <c r="D29" s="125" t="s">
        <v>165</v>
      </c>
      <c r="E29" s="120">
        <v>2.7</v>
      </c>
      <c r="F29" s="119" t="s">
        <v>137</v>
      </c>
      <c r="H29" s="121">
        <f t="shared" si="1"/>
        <v>0</v>
      </c>
      <c r="J29" s="121">
        <f t="shared" si="2"/>
        <v>0</v>
      </c>
      <c r="K29" s="122">
        <v>6.8000000000000005E-4</v>
      </c>
      <c r="L29" s="122">
        <f>E29*K29</f>
        <v>1.8360000000000002E-3</v>
      </c>
      <c r="M29" s="120">
        <v>0.26100000000000001</v>
      </c>
      <c r="N29" s="120">
        <f>E29*M29</f>
        <v>0.7047000000000001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0.64300000000000002</v>
      </c>
      <c r="Z29" s="119" t="s">
        <v>166</v>
      </c>
      <c r="AA29" s="119">
        <v>501020300001</v>
      </c>
    </row>
    <row r="30" spans="1:27">
      <c r="A30" s="116">
        <v>11</v>
      </c>
      <c r="B30" s="117" t="s">
        <v>163</v>
      </c>
      <c r="C30" s="118" t="s">
        <v>167</v>
      </c>
      <c r="D30" s="125" t="s">
        <v>168</v>
      </c>
      <c r="E30" s="120">
        <v>6.25</v>
      </c>
      <c r="F30" s="119" t="s">
        <v>169</v>
      </c>
      <c r="H30" s="121">
        <f t="shared" si="1"/>
        <v>0</v>
      </c>
      <c r="J30" s="121">
        <f t="shared" si="2"/>
        <v>0</v>
      </c>
      <c r="M30" s="120">
        <v>2.2000000000000002</v>
      </c>
      <c r="N30" s="120">
        <f>E30*M30</f>
        <v>13.750000000000002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56.137999999999998</v>
      </c>
      <c r="Z30" s="119" t="s">
        <v>166</v>
      </c>
      <c r="AA30" s="119">
        <v>501050400008</v>
      </c>
    </row>
    <row r="31" spans="1:27">
      <c r="A31" s="116">
        <v>12</v>
      </c>
      <c r="B31" s="117" t="s">
        <v>163</v>
      </c>
      <c r="C31" s="118" t="s">
        <v>170</v>
      </c>
      <c r="D31" s="125" t="s">
        <v>171</v>
      </c>
      <c r="E31" s="120">
        <v>18.53</v>
      </c>
      <c r="F31" s="119" t="s">
        <v>137</v>
      </c>
      <c r="H31" s="121">
        <f t="shared" si="1"/>
        <v>0</v>
      </c>
      <c r="J31" s="121">
        <f t="shared" si="2"/>
        <v>0</v>
      </c>
      <c r="M31" s="120">
        <v>0.02</v>
      </c>
      <c r="N31" s="120">
        <f>E31*M31</f>
        <v>0.37060000000000004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6.133</v>
      </c>
      <c r="Z31" s="119" t="s">
        <v>166</v>
      </c>
      <c r="AA31" s="119">
        <v>50105080000</v>
      </c>
    </row>
    <row r="32" spans="1:27">
      <c r="A32" s="116">
        <v>13</v>
      </c>
      <c r="B32" s="117" t="s">
        <v>163</v>
      </c>
      <c r="C32" s="118" t="s">
        <v>172</v>
      </c>
      <c r="D32" s="125" t="s">
        <v>173</v>
      </c>
      <c r="E32" s="120">
        <v>2</v>
      </c>
      <c r="F32" s="119" t="s">
        <v>174</v>
      </c>
      <c r="H32" s="121">
        <f t="shared" si="1"/>
        <v>0</v>
      </c>
      <c r="J32" s="121">
        <f t="shared" si="2"/>
        <v>0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9.6000000000000002E-2</v>
      </c>
      <c r="Z32" s="119" t="s">
        <v>166</v>
      </c>
      <c r="AA32" s="119">
        <v>502070600002</v>
      </c>
    </row>
    <row r="33" spans="1:27">
      <c r="A33" s="116">
        <v>14</v>
      </c>
      <c r="B33" s="117" t="s">
        <v>163</v>
      </c>
      <c r="C33" s="118" t="s">
        <v>175</v>
      </c>
      <c r="D33" s="125" t="s">
        <v>176</v>
      </c>
      <c r="E33" s="120">
        <v>1.08</v>
      </c>
      <c r="F33" s="119" t="s">
        <v>137</v>
      </c>
      <c r="H33" s="121">
        <f t="shared" si="1"/>
        <v>0</v>
      </c>
      <c r="J33" s="121">
        <f t="shared" si="2"/>
        <v>0</v>
      </c>
      <c r="K33" s="122">
        <v>1.0300000000000001E-3</v>
      </c>
      <c r="L33" s="122">
        <f>E33*K33</f>
        <v>1.1124000000000002E-3</v>
      </c>
      <c r="M33" s="120">
        <v>3.1E-2</v>
      </c>
      <c r="N33" s="120">
        <f t="shared" ref="N33:N38" si="3">E33*M33</f>
        <v>3.3480000000000003E-2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W33" s="124">
        <v>0.32500000000000001</v>
      </c>
      <c r="Z33" s="119" t="s">
        <v>166</v>
      </c>
      <c r="AA33" s="119">
        <v>502070600008</v>
      </c>
    </row>
    <row r="34" spans="1:27">
      <c r="A34" s="116">
        <v>15</v>
      </c>
      <c r="B34" s="117" t="s">
        <v>163</v>
      </c>
      <c r="C34" s="118" t="s">
        <v>177</v>
      </c>
      <c r="D34" s="125" t="s">
        <v>178</v>
      </c>
      <c r="E34" s="120">
        <v>4.91</v>
      </c>
      <c r="F34" s="119" t="s">
        <v>137</v>
      </c>
      <c r="H34" s="121">
        <f t="shared" si="1"/>
        <v>0</v>
      </c>
      <c r="J34" s="121">
        <f t="shared" si="2"/>
        <v>0</v>
      </c>
      <c r="K34" s="122">
        <v>2.2499999999999998E-3</v>
      </c>
      <c r="L34" s="122">
        <f>E34*K34</f>
        <v>1.10475E-2</v>
      </c>
      <c r="M34" s="120">
        <v>7.4999999999999997E-2</v>
      </c>
      <c r="N34" s="120">
        <f t="shared" si="3"/>
        <v>0.36825000000000002</v>
      </c>
      <c r="O34" s="119">
        <v>20</v>
      </c>
      <c r="P34" s="119" t="s">
        <v>131</v>
      </c>
      <c r="T34" s="123" t="s">
        <v>2</v>
      </c>
      <c r="U34" s="123" t="s">
        <v>2</v>
      </c>
      <c r="V34" s="123" t="s">
        <v>49</v>
      </c>
      <c r="W34" s="124">
        <v>4.2320000000000002</v>
      </c>
      <c r="Z34" s="119" t="s">
        <v>166</v>
      </c>
      <c r="AA34" s="119">
        <v>502070600011</v>
      </c>
    </row>
    <row r="35" spans="1:27">
      <c r="A35" s="116">
        <v>16</v>
      </c>
      <c r="B35" s="117" t="s">
        <v>163</v>
      </c>
      <c r="C35" s="118" t="s">
        <v>179</v>
      </c>
      <c r="D35" s="125" t="s">
        <v>180</v>
      </c>
      <c r="E35" s="120">
        <v>1.18</v>
      </c>
      <c r="F35" s="119" t="s">
        <v>137</v>
      </c>
      <c r="H35" s="121">
        <f t="shared" si="1"/>
        <v>0</v>
      </c>
      <c r="J35" s="121">
        <f t="shared" si="2"/>
        <v>0</v>
      </c>
      <c r="K35" s="122">
        <v>1.1999999999999999E-3</v>
      </c>
      <c r="L35" s="122">
        <f>E35*K35</f>
        <v>1.4159999999999997E-3</v>
      </c>
      <c r="M35" s="120">
        <v>7.5999999999999998E-2</v>
      </c>
      <c r="N35" s="120">
        <f t="shared" si="3"/>
        <v>8.9679999999999996E-2</v>
      </c>
      <c r="O35" s="119">
        <v>20</v>
      </c>
      <c r="P35" s="119" t="s">
        <v>131</v>
      </c>
      <c r="T35" s="123" t="s">
        <v>2</v>
      </c>
      <c r="U35" s="123" t="s">
        <v>2</v>
      </c>
      <c r="V35" s="123" t="s">
        <v>49</v>
      </c>
      <c r="W35" s="124">
        <v>0.98599999999999999</v>
      </c>
      <c r="Z35" s="119" t="s">
        <v>166</v>
      </c>
      <c r="AA35" s="119">
        <v>502070700016</v>
      </c>
    </row>
    <row r="36" spans="1:27" ht="25.5">
      <c r="A36" s="116">
        <v>17</v>
      </c>
      <c r="B36" s="117" t="s">
        <v>163</v>
      </c>
      <c r="C36" s="118" t="s">
        <v>181</v>
      </c>
      <c r="D36" s="125" t="s">
        <v>182</v>
      </c>
      <c r="E36" s="120">
        <v>11.2</v>
      </c>
      <c r="F36" s="119" t="s">
        <v>130</v>
      </c>
      <c r="H36" s="121">
        <f t="shared" si="1"/>
        <v>0</v>
      </c>
      <c r="J36" s="121">
        <f t="shared" si="2"/>
        <v>0</v>
      </c>
      <c r="K36" s="122">
        <v>3.8999999999999999E-4</v>
      </c>
      <c r="L36" s="122">
        <f>E36*K36</f>
        <v>4.3679999999999995E-3</v>
      </c>
      <c r="M36" s="120">
        <v>1.2999999999999999E-2</v>
      </c>
      <c r="N36" s="120">
        <f t="shared" si="3"/>
        <v>0.14559999999999998</v>
      </c>
      <c r="O36" s="119">
        <v>20</v>
      </c>
      <c r="P36" s="119" t="s">
        <v>131</v>
      </c>
      <c r="T36" s="123" t="s">
        <v>2</v>
      </c>
      <c r="U36" s="123" t="s">
        <v>2</v>
      </c>
      <c r="V36" s="123" t="s">
        <v>49</v>
      </c>
      <c r="W36" s="124">
        <v>1.042</v>
      </c>
      <c r="Z36" s="119" t="s">
        <v>166</v>
      </c>
      <c r="AA36" s="119">
        <v>50203440</v>
      </c>
    </row>
    <row r="37" spans="1:27">
      <c r="A37" s="116">
        <v>18</v>
      </c>
      <c r="B37" s="117" t="s">
        <v>163</v>
      </c>
      <c r="C37" s="118" t="s">
        <v>183</v>
      </c>
      <c r="D37" s="125" t="s">
        <v>184</v>
      </c>
      <c r="E37" s="120">
        <v>14.5</v>
      </c>
      <c r="F37" s="119" t="s">
        <v>130</v>
      </c>
      <c r="H37" s="121">
        <f t="shared" si="1"/>
        <v>0</v>
      </c>
      <c r="J37" s="121">
        <f t="shared" si="2"/>
        <v>0</v>
      </c>
      <c r="K37" s="122">
        <v>5.9999999999999995E-4</v>
      </c>
      <c r="L37" s="122">
        <f>E37*K37</f>
        <v>8.6999999999999994E-3</v>
      </c>
      <c r="M37" s="120">
        <v>3.6999999999999998E-2</v>
      </c>
      <c r="N37" s="120">
        <f t="shared" si="3"/>
        <v>0.53649999999999998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5.7279999999999998</v>
      </c>
      <c r="Z37" s="119" t="s">
        <v>166</v>
      </c>
      <c r="AA37" s="119">
        <v>50203420</v>
      </c>
    </row>
    <row r="38" spans="1:27" ht="25.5">
      <c r="A38" s="116">
        <v>19</v>
      </c>
      <c r="B38" s="117" t="s">
        <v>163</v>
      </c>
      <c r="C38" s="118" t="s">
        <v>185</v>
      </c>
      <c r="D38" s="125" t="s">
        <v>186</v>
      </c>
      <c r="E38" s="120">
        <v>52.25</v>
      </c>
      <c r="F38" s="119" t="s">
        <v>137</v>
      </c>
      <c r="H38" s="121">
        <f t="shared" si="1"/>
        <v>0</v>
      </c>
      <c r="J38" s="121">
        <f t="shared" si="2"/>
        <v>0</v>
      </c>
      <c r="M38" s="120">
        <v>6.8000000000000005E-2</v>
      </c>
      <c r="N38" s="120">
        <f t="shared" si="3"/>
        <v>3.5530000000000004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W38" s="124">
        <v>20.378</v>
      </c>
      <c r="Z38" s="119" t="s">
        <v>166</v>
      </c>
      <c r="AA38" s="119">
        <v>501081400008</v>
      </c>
    </row>
    <row r="39" spans="1:27">
      <c r="A39" s="116">
        <v>20</v>
      </c>
      <c r="B39" s="117" t="s">
        <v>163</v>
      </c>
      <c r="C39" s="118" t="s">
        <v>187</v>
      </c>
      <c r="D39" s="125" t="s">
        <v>188</v>
      </c>
      <c r="E39" s="120">
        <v>20.285</v>
      </c>
      <c r="F39" s="119" t="s">
        <v>189</v>
      </c>
      <c r="H39" s="121">
        <f t="shared" si="1"/>
        <v>0</v>
      </c>
      <c r="J39" s="121">
        <f t="shared" si="2"/>
        <v>0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10.974</v>
      </c>
      <c r="Z39" s="119" t="s">
        <v>166</v>
      </c>
      <c r="AA39" s="119">
        <v>508020002001</v>
      </c>
    </row>
    <row r="40" spans="1:27" ht="25.5">
      <c r="A40" s="116">
        <v>21</v>
      </c>
      <c r="B40" s="117" t="s">
        <v>163</v>
      </c>
      <c r="C40" s="118" t="s">
        <v>190</v>
      </c>
      <c r="D40" s="125" t="s">
        <v>191</v>
      </c>
      <c r="E40" s="120">
        <v>202.85</v>
      </c>
      <c r="F40" s="119" t="s">
        <v>189</v>
      </c>
      <c r="H40" s="121">
        <f t="shared" si="1"/>
        <v>0</v>
      </c>
      <c r="J40" s="121">
        <f t="shared" si="2"/>
        <v>0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166</v>
      </c>
      <c r="AA40" s="119">
        <v>508020002002</v>
      </c>
    </row>
    <row r="41" spans="1:27" ht="25.5">
      <c r="A41" s="116">
        <v>22</v>
      </c>
      <c r="B41" s="117" t="s">
        <v>163</v>
      </c>
      <c r="C41" s="118" t="s">
        <v>192</v>
      </c>
      <c r="D41" s="125" t="s">
        <v>193</v>
      </c>
      <c r="E41" s="120">
        <v>20.285</v>
      </c>
      <c r="F41" s="119" t="s">
        <v>189</v>
      </c>
      <c r="H41" s="121">
        <f t="shared" si="1"/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22.861000000000001</v>
      </c>
      <c r="Z41" s="119" t="s">
        <v>166</v>
      </c>
      <c r="AA41" s="119">
        <v>508038801001</v>
      </c>
    </row>
    <row r="42" spans="1:27" ht="25.5">
      <c r="A42" s="116">
        <v>23</v>
      </c>
      <c r="B42" s="117" t="s">
        <v>163</v>
      </c>
      <c r="C42" s="118" t="s">
        <v>194</v>
      </c>
      <c r="D42" s="125" t="s">
        <v>195</v>
      </c>
      <c r="E42" s="120">
        <v>202.85</v>
      </c>
      <c r="F42" s="119" t="s">
        <v>189</v>
      </c>
      <c r="H42" s="121">
        <f t="shared" si="1"/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25.559000000000001</v>
      </c>
      <c r="Z42" s="119" t="s">
        <v>166</v>
      </c>
      <c r="AA42" s="119">
        <v>508038801002</v>
      </c>
    </row>
    <row r="43" spans="1:27" ht="25.5">
      <c r="A43" s="116">
        <v>24</v>
      </c>
      <c r="B43" s="117" t="s">
        <v>163</v>
      </c>
      <c r="C43" s="118" t="s">
        <v>196</v>
      </c>
      <c r="D43" s="125" t="s">
        <v>197</v>
      </c>
      <c r="E43" s="120">
        <v>20.285</v>
      </c>
      <c r="F43" s="119" t="s">
        <v>189</v>
      </c>
      <c r="H43" s="121">
        <f t="shared" si="1"/>
        <v>0</v>
      </c>
      <c r="J43" s="121">
        <f t="shared" si="2"/>
        <v>0</v>
      </c>
      <c r="O43" s="119">
        <v>20</v>
      </c>
      <c r="P43" s="119" t="s">
        <v>131</v>
      </c>
      <c r="T43" s="123" t="s">
        <v>2</v>
      </c>
      <c r="U43" s="123" t="s">
        <v>2</v>
      </c>
      <c r="V43" s="123" t="s">
        <v>49</v>
      </c>
      <c r="Z43" s="119" t="s">
        <v>166</v>
      </c>
      <c r="AA43" s="119">
        <v>50803</v>
      </c>
    </row>
    <row r="44" spans="1:27">
      <c r="A44" s="116">
        <v>25</v>
      </c>
      <c r="B44" s="117" t="s">
        <v>141</v>
      </c>
      <c r="C44" s="118" t="s">
        <v>198</v>
      </c>
      <c r="D44" s="125" t="s">
        <v>199</v>
      </c>
      <c r="E44" s="120">
        <v>4.6109999999999998</v>
      </c>
      <c r="F44" s="119" t="s">
        <v>189</v>
      </c>
      <c r="H44" s="121">
        <f t="shared" si="1"/>
        <v>0</v>
      </c>
      <c r="J44" s="121">
        <f t="shared" si="2"/>
        <v>0</v>
      </c>
      <c r="O44" s="119">
        <v>20</v>
      </c>
      <c r="P44" s="119" t="s">
        <v>131</v>
      </c>
      <c r="T44" s="123" t="s">
        <v>2</v>
      </c>
      <c r="U44" s="123" t="s">
        <v>2</v>
      </c>
      <c r="V44" s="123" t="s">
        <v>49</v>
      </c>
      <c r="W44" s="124">
        <v>3.74</v>
      </c>
      <c r="Z44" s="119" t="s">
        <v>200</v>
      </c>
      <c r="AA44" s="119">
        <v>149914</v>
      </c>
    </row>
    <row r="45" spans="1:27" ht="25.5">
      <c r="A45" s="116">
        <v>26</v>
      </c>
      <c r="B45" s="117" t="s">
        <v>141</v>
      </c>
      <c r="C45" s="118" t="s">
        <v>201</v>
      </c>
      <c r="D45" s="125" t="s">
        <v>202</v>
      </c>
      <c r="E45" s="120">
        <v>4.6109999999999998</v>
      </c>
      <c r="F45" s="119" t="s">
        <v>189</v>
      </c>
      <c r="H45" s="121">
        <f t="shared" si="1"/>
        <v>0</v>
      </c>
      <c r="J45" s="121">
        <f t="shared" si="2"/>
        <v>0</v>
      </c>
      <c r="O45" s="119">
        <v>20</v>
      </c>
      <c r="P45" s="119" t="s">
        <v>131</v>
      </c>
      <c r="T45" s="123" t="s">
        <v>2</v>
      </c>
      <c r="U45" s="123" t="s">
        <v>2</v>
      </c>
      <c r="V45" s="123" t="s">
        <v>49</v>
      </c>
      <c r="W45" s="124">
        <v>0.63600000000000001</v>
      </c>
      <c r="Z45" s="119" t="s">
        <v>200</v>
      </c>
      <c r="AA45" s="119">
        <v>1499140102201</v>
      </c>
    </row>
    <row r="46" spans="1:27">
      <c r="D46" s="136" t="s">
        <v>203</v>
      </c>
      <c r="E46" s="137">
        <f>J46</f>
        <v>0</v>
      </c>
      <c r="H46" s="137">
        <f>SUM(H26:H45)</f>
        <v>0</v>
      </c>
      <c r="I46" s="137">
        <f>SUM(I26:I45)</f>
        <v>0</v>
      </c>
      <c r="J46" s="137">
        <f>SUM(J26:J45)</f>
        <v>0</v>
      </c>
      <c r="L46" s="138">
        <f>SUM(L26:L45)</f>
        <v>5.2523E-2</v>
      </c>
      <c r="N46" s="139">
        <f>SUM(N26:N45)</f>
        <v>19.551810000000003</v>
      </c>
      <c r="W46" s="124">
        <f>SUM(W26:W45)</f>
        <v>169.15200000000002</v>
      </c>
    </row>
    <row r="48" spans="1:27">
      <c r="D48" s="136" t="s">
        <v>204</v>
      </c>
      <c r="E48" s="139">
        <f>J48</f>
        <v>0</v>
      </c>
      <c r="H48" s="137">
        <f>+H15+H24+H46</f>
        <v>0</v>
      </c>
      <c r="I48" s="137">
        <f>+I15+I24+I46</f>
        <v>0</v>
      </c>
      <c r="J48" s="137">
        <f>+J15+J24+J46</f>
        <v>0</v>
      </c>
      <c r="L48" s="138">
        <f>+L15+L24+L46</f>
        <v>4.6112846000000003</v>
      </c>
      <c r="N48" s="139">
        <f>+N15+N24+N46</f>
        <v>19.551810000000003</v>
      </c>
      <c r="W48" s="124">
        <f>+W15+W24+W46</f>
        <v>217.56</v>
      </c>
    </row>
    <row r="50" spans="1:27">
      <c r="B50" s="135" t="s">
        <v>205</v>
      </c>
    </row>
    <row r="51" spans="1:27">
      <c r="B51" s="118" t="s">
        <v>206</v>
      </c>
    </row>
    <row r="52" spans="1:27" ht="25.5">
      <c r="A52" s="116">
        <v>27</v>
      </c>
      <c r="B52" s="117" t="s">
        <v>207</v>
      </c>
      <c r="C52" s="118" t="s">
        <v>208</v>
      </c>
      <c r="D52" s="125" t="s">
        <v>209</v>
      </c>
      <c r="E52" s="120">
        <v>18.53</v>
      </c>
      <c r="F52" s="119" t="s">
        <v>137</v>
      </c>
      <c r="H52" s="121">
        <f>ROUND(E52*G52, 2)</f>
        <v>0</v>
      </c>
      <c r="J52" s="121">
        <f t="shared" ref="J52:J57" si="4">ROUND(E52*G52, 2)</f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210</v>
      </c>
      <c r="W52" s="124">
        <v>0.315</v>
      </c>
      <c r="Z52" s="119" t="s">
        <v>211</v>
      </c>
      <c r="AA52" s="119">
        <v>6101010101001</v>
      </c>
    </row>
    <row r="53" spans="1:27">
      <c r="A53" s="116">
        <v>28</v>
      </c>
      <c r="B53" s="117" t="s">
        <v>150</v>
      </c>
      <c r="C53" s="118" t="s">
        <v>212</v>
      </c>
      <c r="D53" s="125" t="s">
        <v>213</v>
      </c>
      <c r="E53" s="120">
        <v>1.2999999999999999E-2</v>
      </c>
      <c r="F53" s="119" t="s">
        <v>189</v>
      </c>
      <c r="I53" s="121">
        <f>ROUND(E53*G53, 2)</f>
        <v>0</v>
      </c>
      <c r="J53" s="121">
        <f t="shared" si="4"/>
        <v>0</v>
      </c>
      <c r="K53" s="122">
        <v>1</v>
      </c>
      <c r="L53" s="122">
        <f>E53*K53</f>
        <v>1.2999999999999999E-2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210</v>
      </c>
      <c r="Z53" s="119" t="s">
        <v>214</v>
      </c>
      <c r="AA53" s="119" t="s">
        <v>131</v>
      </c>
    </row>
    <row r="54" spans="1:27">
      <c r="A54" s="116">
        <v>29</v>
      </c>
      <c r="B54" s="117" t="s">
        <v>207</v>
      </c>
      <c r="C54" s="118" t="s">
        <v>215</v>
      </c>
      <c r="D54" s="125" t="s">
        <v>216</v>
      </c>
      <c r="E54" s="120">
        <v>37.06</v>
      </c>
      <c r="F54" s="119" t="s">
        <v>137</v>
      </c>
      <c r="H54" s="121">
        <f>ROUND(E54*G54, 2)</f>
        <v>0</v>
      </c>
      <c r="J54" s="121">
        <f t="shared" si="4"/>
        <v>0</v>
      </c>
      <c r="K54" s="122">
        <v>4.0000000000000002E-4</v>
      </c>
      <c r="L54" s="122">
        <f>E54*K54</f>
        <v>1.4824000000000002E-2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210</v>
      </c>
      <c r="W54" s="124">
        <v>5.1879999999999997</v>
      </c>
      <c r="Z54" s="119" t="s">
        <v>211</v>
      </c>
      <c r="AA54" s="119">
        <v>6101010201002</v>
      </c>
    </row>
    <row r="55" spans="1:27">
      <c r="A55" s="116">
        <v>30</v>
      </c>
      <c r="B55" s="117" t="s">
        <v>150</v>
      </c>
      <c r="C55" s="118" t="s">
        <v>217</v>
      </c>
      <c r="D55" s="125" t="s">
        <v>218</v>
      </c>
      <c r="E55" s="120">
        <v>40.770000000000003</v>
      </c>
      <c r="F55" s="119" t="s">
        <v>137</v>
      </c>
      <c r="I55" s="121">
        <f>ROUND(E55*G55, 2)</f>
        <v>0</v>
      </c>
      <c r="J55" s="121">
        <f t="shared" si="4"/>
        <v>0</v>
      </c>
      <c r="K55" s="122">
        <v>3.8800000000000002E-3</v>
      </c>
      <c r="L55" s="122">
        <f>E55*K55</f>
        <v>0.15818760000000001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210</v>
      </c>
      <c r="Z55" s="119" t="s">
        <v>219</v>
      </c>
      <c r="AA55" s="119" t="s">
        <v>131</v>
      </c>
    </row>
    <row r="56" spans="1:27" ht="25.5">
      <c r="A56" s="116">
        <v>31</v>
      </c>
      <c r="B56" s="117" t="s">
        <v>207</v>
      </c>
      <c r="C56" s="118" t="s">
        <v>220</v>
      </c>
      <c r="D56" s="125" t="s">
        <v>221</v>
      </c>
      <c r="F56" s="119" t="s">
        <v>222</v>
      </c>
      <c r="H56" s="121">
        <f>ROUND(E56*G56, 2)</f>
        <v>0</v>
      </c>
      <c r="J56" s="121">
        <f t="shared" si="4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210</v>
      </c>
      <c r="Z56" s="119" t="s">
        <v>211</v>
      </c>
      <c r="AA56" s="119">
        <v>6199610101601</v>
      </c>
    </row>
    <row r="57" spans="1:27" ht="25.5">
      <c r="A57" s="116">
        <v>32</v>
      </c>
      <c r="B57" s="117" t="s">
        <v>207</v>
      </c>
      <c r="C57" s="118" t="s">
        <v>223</v>
      </c>
      <c r="D57" s="125" t="s">
        <v>224</v>
      </c>
      <c r="F57" s="119" t="s">
        <v>222</v>
      </c>
      <c r="H57" s="121">
        <f>ROUND(E57*G57, 2)</f>
        <v>0</v>
      </c>
      <c r="J57" s="121">
        <f t="shared" si="4"/>
        <v>0</v>
      </c>
      <c r="O57" s="119">
        <v>20</v>
      </c>
      <c r="P57" s="119" t="s">
        <v>131</v>
      </c>
      <c r="T57" s="123" t="s">
        <v>2</v>
      </c>
      <c r="U57" s="123" t="s">
        <v>2</v>
      </c>
      <c r="V57" s="123" t="s">
        <v>210</v>
      </c>
      <c r="Z57" s="119" t="s">
        <v>211</v>
      </c>
      <c r="AA57" s="119">
        <v>61996101</v>
      </c>
    </row>
    <row r="58" spans="1:27">
      <c r="D58" s="136" t="s">
        <v>225</v>
      </c>
      <c r="E58" s="137">
        <f>J58</f>
        <v>0</v>
      </c>
      <c r="H58" s="137">
        <f>SUM(H50:H57)</f>
        <v>0</v>
      </c>
      <c r="I58" s="137">
        <f>SUM(I50:I57)</f>
        <v>0</v>
      </c>
      <c r="J58" s="137">
        <f>SUM(J50:J57)</f>
        <v>0</v>
      </c>
      <c r="L58" s="138">
        <f>SUM(L50:L57)</f>
        <v>0.1860116</v>
      </c>
      <c r="N58" s="139">
        <f>SUM(N50:N57)</f>
        <v>0</v>
      </c>
      <c r="W58" s="124">
        <f>SUM(W50:W57)</f>
        <v>5.5030000000000001</v>
      </c>
    </row>
    <row r="60" spans="1:27">
      <c r="B60" s="118" t="s">
        <v>226</v>
      </c>
    </row>
    <row r="61" spans="1:27">
      <c r="A61" s="116">
        <v>33</v>
      </c>
      <c r="B61" s="117" t="s">
        <v>227</v>
      </c>
      <c r="C61" s="118" t="s">
        <v>228</v>
      </c>
      <c r="D61" s="125" t="s">
        <v>229</v>
      </c>
      <c r="E61" s="120">
        <v>14.5</v>
      </c>
      <c r="F61" s="119" t="s">
        <v>130</v>
      </c>
      <c r="H61" s="121">
        <f t="shared" ref="H61:H69" si="5">ROUND(E61*G61, 2)</f>
        <v>0</v>
      </c>
      <c r="J61" s="121">
        <f t="shared" ref="J61:J69" si="6">ROUND(E61*G61, 2)</f>
        <v>0</v>
      </c>
      <c r="K61" s="122">
        <v>1.044E-2</v>
      </c>
      <c r="L61" s="122">
        <f>E61*K61</f>
        <v>0.15137999999999999</v>
      </c>
      <c r="O61" s="119">
        <v>20</v>
      </c>
      <c r="P61" s="119" t="s">
        <v>131</v>
      </c>
      <c r="T61" s="123" t="s">
        <v>2</v>
      </c>
      <c r="U61" s="123" t="s">
        <v>2</v>
      </c>
      <c r="V61" s="123" t="s">
        <v>210</v>
      </c>
      <c r="W61" s="124">
        <v>12.353999999999999</v>
      </c>
      <c r="Z61" s="119" t="s">
        <v>230</v>
      </c>
      <c r="AA61" s="119" t="s">
        <v>131</v>
      </c>
    </row>
    <row r="62" spans="1:27">
      <c r="A62" s="116">
        <v>34</v>
      </c>
      <c r="B62" s="117" t="s">
        <v>227</v>
      </c>
      <c r="C62" s="118" t="s">
        <v>231</v>
      </c>
      <c r="D62" s="125" t="s">
        <v>232</v>
      </c>
      <c r="E62" s="120">
        <v>2</v>
      </c>
      <c r="F62" s="119" t="s">
        <v>174</v>
      </c>
      <c r="H62" s="121">
        <f t="shared" si="5"/>
        <v>0</v>
      </c>
      <c r="J62" s="121">
        <f t="shared" si="6"/>
        <v>0</v>
      </c>
      <c r="M62" s="120">
        <v>2.9000000000000001E-2</v>
      </c>
      <c r="N62" s="120">
        <f>E62*M62</f>
        <v>5.8000000000000003E-2</v>
      </c>
      <c r="O62" s="119">
        <v>20</v>
      </c>
      <c r="P62" s="119" t="s">
        <v>131</v>
      </c>
      <c r="T62" s="123" t="s">
        <v>2</v>
      </c>
      <c r="U62" s="123" t="s">
        <v>2</v>
      </c>
      <c r="V62" s="123" t="s">
        <v>210</v>
      </c>
      <c r="W62" s="124">
        <v>1.014</v>
      </c>
      <c r="Z62" s="119" t="s">
        <v>233</v>
      </c>
      <c r="AA62" s="119">
        <v>502034206431</v>
      </c>
    </row>
    <row r="63" spans="1:27">
      <c r="A63" s="116">
        <v>35</v>
      </c>
      <c r="B63" s="117" t="s">
        <v>227</v>
      </c>
      <c r="C63" s="118" t="s">
        <v>234</v>
      </c>
      <c r="D63" s="125" t="s">
        <v>235</v>
      </c>
      <c r="E63" s="120">
        <v>2</v>
      </c>
      <c r="F63" s="119" t="s">
        <v>174</v>
      </c>
      <c r="H63" s="121">
        <f t="shared" si="5"/>
        <v>0</v>
      </c>
      <c r="J63" s="121">
        <f t="shared" si="6"/>
        <v>0</v>
      </c>
      <c r="K63" s="122">
        <v>3.4569999999999997E-2</v>
      </c>
      <c r="L63" s="122">
        <f>E63*K63</f>
        <v>6.9139999999999993E-2</v>
      </c>
      <c r="O63" s="119">
        <v>20</v>
      </c>
      <c r="P63" s="119" t="s">
        <v>131</v>
      </c>
      <c r="T63" s="123" t="s">
        <v>2</v>
      </c>
      <c r="U63" s="123" t="s">
        <v>2</v>
      </c>
      <c r="V63" s="123" t="s">
        <v>210</v>
      </c>
      <c r="W63" s="124">
        <v>0.44</v>
      </c>
      <c r="Z63" s="119" t="s">
        <v>233</v>
      </c>
      <c r="AA63" s="119">
        <v>8801020102002</v>
      </c>
    </row>
    <row r="64" spans="1:27">
      <c r="A64" s="116">
        <v>36</v>
      </c>
      <c r="B64" s="117" t="s">
        <v>227</v>
      </c>
      <c r="C64" s="118" t="s">
        <v>236</v>
      </c>
      <c r="D64" s="125" t="s">
        <v>237</v>
      </c>
      <c r="E64" s="120">
        <v>14.5</v>
      </c>
      <c r="F64" s="119" t="s">
        <v>130</v>
      </c>
      <c r="H64" s="121">
        <f t="shared" si="5"/>
        <v>0</v>
      </c>
      <c r="J64" s="121">
        <f t="shared" si="6"/>
        <v>0</v>
      </c>
      <c r="O64" s="119">
        <v>20</v>
      </c>
      <c r="P64" s="119" t="s">
        <v>131</v>
      </c>
      <c r="T64" s="123" t="s">
        <v>2</v>
      </c>
      <c r="U64" s="123" t="s">
        <v>2</v>
      </c>
      <c r="V64" s="123" t="s">
        <v>210</v>
      </c>
      <c r="W64" s="124">
        <v>0.69599999999999995</v>
      </c>
      <c r="Z64" s="119" t="s">
        <v>233</v>
      </c>
      <c r="AA64" s="119">
        <v>8801019000501</v>
      </c>
    </row>
    <row r="65" spans="1:27">
      <c r="A65" s="116">
        <v>37</v>
      </c>
      <c r="B65" s="117" t="s">
        <v>227</v>
      </c>
      <c r="C65" s="118" t="s">
        <v>238</v>
      </c>
      <c r="D65" s="125" t="s">
        <v>239</v>
      </c>
      <c r="E65" s="120">
        <v>45</v>
      </c>
      <c r="F65" s="119" t="s">
        <v>130</v>
      </c>
      <c r="H65" s="121">
        <f t="shared" si="5"/>
        <v>0</v>
      </c>
      <c r="J65" s="121">
        <f t="shared" si="6"/>
        <v>0</v>
      </c>
      <c r="O65" s="119">
        <v>20</v>
      </c>
      <c r="P65" s="119" t="s">
        <v>131</v>
      </c>
      <c r="T65" s="123" t="s">
        <v>2</v>
      </c>
      <c r="U65" s="123" t="s">
        <v>2</v>
      </c>
      <c r="V65" s="123" t="s">
        <v>210</v>
      </c>
      <c r="W65" s="124">
        <v>20.925000000000001</v>
      </c>
      <c r="Z65" s="119" t="s">
        <v>233</v>
      </c>
      <c r="AA65" s="119">
        <v>8801019000802</v>
      </c>
    </row>
    <row r="66" spans="1:27">
      <c r="A66" s="116">
        <v>38</v>
      </c>
      <c r="B66" s="117" t="s">
        <v>227</v>
      </c>
      <c r="C66" s="118" t="s">
        <v>240</v>
      </c>
      <c r="D66" s="125" t="s">
        <v>241</v>
      </c>
      <c r="E66" s="120">
        <v>2</v>
      </c>
      <c r="F66" s="119" t="s">
        <v>174</v>
      </c>
      <c r="H66" s="121">
        <f t="shared" si="5"/>
        <v>0</v>
      </c>
      <c r="J66" s="121">
        <f t="shared" si="6"/>
        <v>0</v>
      </c>
      <c r="O66" s="119">
        <v>20</v>
      </c>
      <c r="P66" s="119" t="s">
        <v>131</v>
      </c>
      <c r="T66" s="123" t="s">
        <v>2</v>
      </c>
      <c r="U66" s="123" t="s">
        <v>2</v>
      </c>
      <c r="V66" s="123" t="s">
        <v>210</v>
      </c>
      <c r="W66" s="124">
        <v>0.248</v>
      </c>
      <c r="Z66" s="119" t="s">
        <v>233</v>
      </c>
      <c r="AA66" s="119">
        <v>88010204008</v>
      </c>
    </row>
    <row r="67" spans="1:27">
      <c r="A67" s="116">
        <v>39</v>
      </c>
      <c r="B67" s="117" t="s">
        <v>227</v>
      </c>
      <c r="C67" s="118" t="s">
        <v>242</v>
      </c>
      <c r="D67" s="125" t="s">
        <v>243</v>
      </c>
      <c r="E67" s="120">
        <v>12</v>
      </c>
      <c r="F67" s="119" t="s">
        <v>244</v>
      </c>
      <c r="H67" s="121">
        <f t="shared" si="5"/>
        <v>0</v>
      </c>
      <c r="J67" s="121">
        <f t="shared" si="6"/>
        <v>0</v>
      </c>
      <c r="O67" s="119">
        <v>20</v>
      </c>
      <c r="P67" s="119" t="s">
        <v>131</v>
      </c>
      <c r="T67" s="123" t="s">
        <v>2</v>
      </c>
      <c r="U67" s="123" t="s">
        <v>2</v>
      </c>
      <c r="V67" s="123" t="s">
        <v>210</v>
      </c>
      <c r="W67" s="124">
        <v>12</v>
      </c>
      <c r="Z67" s="119" t="s">
        <v>233</v>
      </c>
      <c r="AA67" s="119">
        <v>880102</v>
      </c>
    </row>
    <row r="68" spans="1:27" ht="25.5">
      <c r="A68" s="116">
        <v>40</v>
      </c>
      <c r="B68" s="117" t="s">
        <v>227</v>
      </c>
      <c r="C68" s="118" t="s">
        <v>245</v>
      </c>
      <c r="D68" s="125" t="s">
        <v>246</v>
      </c>
      <c r="F68" s="119" t="s">
        <v>222</v>
      </c>
      <c r="H68" s="121">
        <f t="shared" si="5"/>
        <v>0</v>
      </c>
      <c r="J68" s="121">
        <f t="shared" si="6"/>
        <v>0</v>
      </c>
      <c r="O68" s="119">
        <v>20</v>
      </c>
      <c r="P68" s="119" t="s">
        <v>131</v>
      </c>
      <c r="T68" s="123" t="s">
        <v>2</v>
      </c>
      <c r="U68" s="123" t="s">
        <v>2</v>
      </c>
      <c r="V68" s="123" t="s">
        <v>210</v>
      </c>
      <c r="Z68" s="119" t="s">
        <v>247</v>
      </c>
      <c r="AA68" s="119">
        <v>8899880101602</v>
      </c>
    </row>
    <row r="69" spans="1:27" ht="25.5">
      <c r="A69" s="116">
        <v>41</v>
      </c>
      <c r="B69" s="117" t="s">
        <v>227</v>
      </c>
      <c r="C69" s="118" t="s">
        <v>248</v>
      </c>
      <c r="D69" s="125" t="s">
        <v>249</v>
      </c>
      <c r="F69" s="119" t="s">
        <v>222</v>
      </c>
      <c r="H69" s="121">
        <f t="shared" si="5"/>
        <v>0</v>
      </c>
      <c r="J69" s="121">
        <f t="shared" si="6"/>
        <v>0</v>
      </c>
      <c r="O69" s="119">
        <v>20</v>
      </c>
      <c r="P69" s="119" t="s">
        <v>131</v>
      </c>
      <c r="T69" s="123" t="s">
        <v>2</v>
      </c>
      <c r="U69" s="123" t="s">
        <v>2</v>
      </c>
      <c r="V69" s="123" t="s">
        <v>210</v>
      </c>
      <c r="Z69" s="119" t="s">
        <v>247</v>
      </c>
      <c r="AA69" s="119">
        <v>889988010</v>
      </c>
    </row>
    <row r="70" spans="1:27">
      <c r="D70" s="136" t="s">
        <v>250</v>
      </c>
      <c r="E70" s="137">
        <f>J70</f>
        <v>0</v>
      </c>
      <c r="H70" s="137">
        <f>SUM(H60:H69)</f>
        <v>0</v>
      </c>
      <c r="I70" s="137">
        <f>SUM(I60:I69)</f>
        <v>0</v>
      </c>
      <c r="J70" s="137">
        <f>SUM(J60:J69)</f>
        <v>0</v>
      </c>
      <c r="L70" s="138">
        <f>SUM(L60:L69)</f>
        <v>0.22051999999999999</v>
      </c>
      <c r="N70" s="139">
        <f>SUM(N60:N69)</f>
        <v>5.8000000000000003E-2</v>
      </c>
      <c r="W70" s="124">
        <f>SUM(W60:W69)</f>
        <v>47.677</v>
      </c>
    </row>
    <row r="72" spans="1:27">
      <c r="B72" s="118" t="s">
        <v>251</v>
      </c>
    </row>
    <row r="73" spans="1:27">
      <c r="A73" s="116">
        <v>42</v>
      </c>
      <c r="B73" s="117" t="s">
        <v>227</v>
      </c>
      <c r="C73" s="118" t="s">
        <v>252</v>
      </c>
      <c r="D73" s="125" t="s">
        <v>253</v>
      </c>
      <c r="E73" s="120">
        <v>12.5</v>
      </c>
      <c r="F73" s="119" t="s">
        <v>130</v>
      </c>
      <c r="H73" s="121">
        <f t="shared" ref="H73:H80" si="7">ROUND(E73*G73, 2)</f>
        <v>0</v>
      </c>
      <c r="J73" s="121">
        <f t="shared" ref="J73:J80" si="8">ROUND(E73*G73, 2)</f>
        <v>0</v>
      </c>
      <c r="K73" s="122">
        <v>2.3000000000000001E-4</v>
      </c>
      <c r="L73" s="122">
        <f>E73*K73</f>
        <v>2.875E-3</v>
      </c>
      <c r="O73" s="119">
        <v>20</v>
      </c>
      <c r="P73" s="119" t="s">
        <v>131</v>
      </c>
      <c r="T73" s="123" t="s">
        <v>2</v>
      </c>
      <c r="U73" s="123" t="s">
        <v>2</v>
      </c>
      <c r="V73" s="123" t="s">
        <v>210</v>
      </c>
      <c r="W73" s="124">
        <v>9.2129999999999992</v>
      </c>
      <c r="Z73" s="119" t="s">
        <v>233</v>
      </c>
      <c r="AA73" s="119">
        <v>8802010201002</v>
      </c>
    </row>
    <row r="74" spans="1:27">
      <c r="A74" s="116">
        <v>43</v>
      </c>
      <c r="B74" s="117" t="s">
        <v>227</v>
      </c>
      <c r="C74" s="118" t="s">
        <v>254</v>
      </c>
      <c r="D74" s="125" t="s">
        <v>255</v>
      </c>
      <c r="E74" s="120">
        <v>1</v>
      </c>
      <c r="F74" s="119" t="s">
        <v>174</v>
      </c>
      <c r="H74" s="121">
        <f t="shared" si="7"/>
        <v>0</v>
      </c>
      <c r="J74" s="121">
        <f t="shared" si="8"/>
        <v>0</v>
      </c>
      <c r="M74" s="120">
        <v>7.9000000000000001E-2</v>
      </c>
      <c r="N74" s="120">
        <f>E74*M74</f>
        <v>7.9000000000000001E-2</v>
      </c>
      <c r="O74" s="119">
        <v>20</v>
      </c>
      <c r="P74" s="119" t="s">
        <v>131</v>
      </c>
      <c r="T74" s="123" t="s">
        <v>2</v>
      </c>
      <c r="U74" s="123" t="s">
        <v>2</v>
      </c>
      <c r="V74" s="123" t="s">
        <v>210</v>
      </c>
      <c r="W74" s="124">
        <v>0.64100000000000001</v>
      </c>
      <c r="Z74" s="119" t="s">
        <v>233</v>
      </c>
      <c r="AA74" s="119">
        <v>502034306465</v>
      </c>
    </row>
    <row r="75" spans="1:27" ht="25.5">
      <c r="A75" s="116">
        <v>44</v>
      </c>
      <c r="B75" s="117" t="s">
        <v>227</v>
      </c>
      <c r="C75" s="118" t="s">
        <v>256</v>
      </c>
      <c r="D75" s="125" t="s">
        <v>257</v>
      </c>
      <c r="E75" s="120">
        <v>12.5</v>
      </c>
      <c r="F75" s="119" t="s">
        <v>130</v>
      </c>
      <c r="H75" s="121">
        <f t="shared" si="7"/>
        <v>0</v>
      </c>
      <c r="J75" s="121">
        <f t="shared" si="8"/>
        <v>0</v>
      </c>
      <c r="K75" s="122">
        <v>3.8000000000000002E-4</v>
      </c>
      <c r="L75" s="122">
        <f>E75*K75</f>
        <v>4.7499999999999999E-3</v>
      </c>
      <c r="O75" s="119">
        <v>20</v>
      </c>
      <c r="P75" s="119" t="s">
        <v>131</v>
      </c>
      <c r="T75" s="123" t="s">
        <v>2</v>
      </c>
      <c r="U75" s="123" t="s">
        <v>2</v>
      </c>
      <c r="V75" s="123" t="s">
        <v>210</v>
      </c>
      <c r="W75" s="124">
        <v>2.4750000000000001</v>
      </c>
      <c r="Z75" s="119" t="s">
        <v>233</v>
      </c>
      <c r="AA75" s="119">
        <v>8802019000503</v>
      </c>
    </row>
    <row r="76" spans="1:27">
      <c r="A76" s="116">
        <v>45</v>
      </c>
      <c r="B76" s="117" t="s">
        <v>227</v>
      </c>
      <c r="C76" s="118" t="s">
        <v>258</v>
      </c>
      <c r="D76" s="125" t="s">
        <v>259</v>
      </c>
      <c r="E76" s="120">
        <v>12.5</v>
      </c>
      <c r="F76" s="119" t="s">
        <v>130</v>
      </c>
      <c r="H76" s="121">
        <f t="shared" si="7"/>
        <v>0</v>
      </c>
      <c r="J76" s="121">
        <f t="shared" si="8"/>
        <v>0</v>
      </c>
      <c r="O76" s="119">
        <v>20</v>
      </c>
      <c r="P76" s="119" t="s">
        <v>131</v>
      </c>
      <c r="T76" s="123" t="s">
        <v>2</v>
      </c>
      <c r="U76" s="123" t="s">
        <v>2</v>
      </c>
      <c r="V76" s="123" t="s">
        <v>210</v>
      </c>
      <c r="W76" s="124">
        <v>0.77500000000000002</v>
      </c>
      <c r="Z76" s="119" t="s">
        <v>233</v>
      </c>
      <c r="AA76" s="119">
        <v>8802019000201</v>
      </c>
    </row>
    <row r="77" spans="1:27">
      <c r="A77" s="116">
        <v>46</v>
      </c>
      <c r="B77" s="117" t="s">
        <v>227</v>
      </c>
      <c r="C77" s="118" t="s">
        <v>260</v>
      </c>
      <c r="D77" s="125" t="s">
        <v>261</v>
      </c>
      <c r="E77" s="120">
        <v>2</v>
      </c>
      <c r="F77" s="119" t="s">
        <v>174</v>
      </c>
      <c r="H77" s="121">
        <f t="shared" si="7"/>
        <v>0</v>
      </c>
      <c r="J77" s="121">
        <f t="shared" si="8"/>
        <v>0</v>
      </c>
      <c r="K77" s="122">
        <v>1.0000000000000001E-5</v>
      </c>
      <c r="L77" s="122">
        <f>E77*K77</f>
        <v>2.0000000000000002E-5</v>
      </c>
      <c r="O77" s="119">
        <v>20</v>
      </c>
      <c r="P77" s="119" t="s">
        <v>131</v>
      </c>
      <c r="T77" s="123" t="s">
        <v>2</v>
      </c>
      <c r="U77" s="123" t="s">
        <v>2</v>
      </c>
      <c r="V77" s="123" t="s">
        <v>210</v>
      </c>
      <c r="W77" s="124">
        <v>0.186</v>
      </c>
      <c r="Z77" s="119" t="s">
        <v>233</v>
      </c>
      <c r="AA77" s="119">
        <v>880202</v>
      </c>
    </row>
    <row r="78" spans="1:27">
      <c r="A78" s="116">
        <v>47</v>
      </c>
      <c r="B78" s="117" t="s">
        <v>227</v>
      </c>
      <c r="C78" s="118" t="s">
        <v>262</v>
      </c>
      <c r="D78" s="125" t="s">
        <v>263</v>
      </c>
      <c r="E78" s="120">
        <v>14</v>
      </c>
      <c r="F78" s="119" t="s">
        <v>244</v>
      </c>
      <c r="H78" s="121">
        <f t="shared" si="7"/>
        <v>0</v>
      </c>
      <c r="J78" s="121">
        <f t="shared" si="8"/>
        <v>0</v>
      </c>
      <c r="O78" s="119">
        <v>20</v>
      </c>
      <c r="P78" s="119" t="s">
        <v>131</v>
      </c>
      <c r="T78" s="123" t="s">
        <v>2</v>
      </c>
      <c r="U78" s="123" t="s">
        <v>2</v>
      </c>
      <c r="V78" s="123" t="s">
        <v>210</v>
      </c>
      <c r="W78" s="124">
        <v>14</v>
      </c>
      <c r="Z78" s="119" t="s">
        <v>233</v>
      </c>
      <c r="AA78" s="119">
        <v>880202</v>
      </c>
    </row>
    <row r="79" spans="1:27" ht="25.5">
      <c r="A79" s="116">
        <v>48</v>
      </c>
      <c r="B79" s="117" t="s">
        <v>227</v>
      </c>
      <c r="C79" s="118" t="s">
        <v>264</v>
      </c>
      <c r="D79" s="125" t="s">
        <v>265</v>
      </c>
      <c r="F79" s="119" t="s">
        <v>222</v>
      </c>
      <c r="H79" s="121">
        <f t="shared" si="7"/>
        <v>0</v>
      </c>
      <c r="J79" s="121">
        <f t="shared" si="8"/>
        <v>0</v>
      </c>
      <c r="O79" s="119">
        <v>20</v>
      </c>
      <c r="P79" s="119" t="s">
        <v>131</v>
      </c>
      <c r="T79" s="123" t="s">
        <v>2</v>
      </c>
      <c r="U79" s="123" t="s">
        <v>2</v>
      </c>
      <c r="V79" s="123" t="s">
        <v>210</v>
      </c>
      <c r="Z79" s="119" t="s">
        <v>247</v>
      </c>
      <c r="AA79" s="119">
        <v>8899880201602</v>
      </c>
    </row>
    <row r="80" spans="1:27">
      <c r="A80" s="116">
        <v>49</v>
      </c>
      <c r="B80" s="117" t="s">
        <v>227</v>
      </c>
      <c r="C80" s="118" t="s">
        <v>266</v>
      </c>
      <c r="D80" s="125" t="s">
        <v>267</v>
      </c>
      <c r="F80" s="119" t="s">
        <v>222</v>
      </c>
      <c r="H80" s="121">
        <f t="shared" si="7"/>
        <v>0</v>
      </c>
      <c r="J80" s="121">
        <f t="shared" si="8"/>
        <v>0</v>
      </c>
      <c r="O80" s="119">
        <v>20</v>
      </c>
      <c r="P80" s="119" t="s">
        <v>131</v>
      </c>
      <c r="T80" s="123" t="s">
        <v>2</v>
      </c>
      <c r="U80" s="123" t="s">
        <v>2</v>
      </c>
      <c r="V80" s="123" t="s">
        <v>210</v>
      </c>
      <c r="Z80" s="119" t="s">
        <v>247</v>
      </c>
      <c r="AA80" s="119">
        <v>8899880</v>
      </c>
    </row>
    <row r="81" spans="1:27">
      <c r="D81" s="136" t="s">
        <v>268</v>
      </c>
      <c r="E81" s="137">
        <f>J81</f>
        <v>0</v>
      </c>
      <c r="H81" s="137">
        <f>SUM(H72:H80)</f>
        <v>0</v>
      </c>
      <c r="I81" s="137">
        <f>SUM(I72:I80)</f>
        <v>0</v>
      </c>
      <c r="J81" s="137">
        <f>SUM(J72:J80)</f>
        <v>0</v>
      </c>
      <c r="L81" s="138">
        <f>SUM(L72:L80)</f>
        <v>7.6449999999999999E-3</v>
      </c>
      <c r="N81" s="139">
        <f>SUM(N72:N80)</f>
        <v>7.9000000000000001E-2</v>
      </c>
      <c r="W81" s="124">
        <f>SUM(W72:W80)</f>
        <v>27.29</v>
      </c>
    </row>
    <row r="83" spans="1:27">
      <c r="B83" s="118" t="s">
        <v>269</v>
      </c>
    </row>
    <row r="84" spans="1:27">
      <c r="A84" s="116">
        <v>50</v>
      </c>
      <c r="B84" s="117" t="s">
        <v>227</v>
      </c>
      <c r="C84" s="118" t="s">
        <v>270</v>
      </c>
      <c r="D84" s="125" t="s">
        <v>271</v>
      </c>
      <c r="E84" s="120">
        <v>5</v>
      </c>
      <c r="F84" s="119" t="s">
        <v>272</v>
      </c>
      <c r="H84" s="121">
        <f>ROUND(E84*G84, 2)</f>
        <v>0</v>
      </c>
      <c r="J84" s="121">
        <f t="shared" ref="J84:J99" si="9">ROUND(E84*G84, 2)</f>
        <v>0</v>
      </c>
      <c r="M84" s="120">
        <v>1.9E-2</v>
      </c>
      <c r="N84" s="120">
        <f>E84*M84</f>
        <v>9.5000000000000001E-2</v>
      </c>
      <c r="O84" s="119">
        <v>20</v>
      </c>
      <c r="P84" s="119" t="s">
        <v>131</v>
      </c>
      <c r="T84" s="123" t="s">
        <v>2</v>
      </c>
      <c r="U84" s="123" t="s">
        <v>2</v>
      </c>
      <c r="V84" s="123" t="s">
        <v>210</v>
      </c>
      <c r="W84" s="124">
        <v>2.74</v>
      </c>
      <c r="Z84" s="119" t="s">
        <v>233</v>
      </c>
      <c r="AA84" s="119">
        <v>502034608540</v>
      </c>
    </row>
    <row r="85" spans="1:27">
      <c r="A85" s="116">
        <v>51</v>
      </c>
      <c r="B85" s="117" t="s">
        <v>227</v>
      </c>
      <c r="C85" s="118" t="s">
        <v>273</v>
      </c>
      <c r="D85" s="125" t="s">
        <v>274</v>
      </c>
      <c r="E85" s="120">
        <v>5</v>
      </c>
      <c r="F85" s="119" t="s">
        <v>272</v>
      </c>
      <c r="H85" s="121">
        <f>ROUND(E85*G85, 2)</f>
        <v>0</v>
      </c>
      <c r="J85" s="121">
        <f t="shared" si="9"/>
        <v>0</v>
      </c>
      <c r="K85" s="122">
        <v>1.65E-3</v>
      </c>
      <c r="L85" s="122">
        <f>E85*K85</f>
        <v>8.2500000000000004E-3</v>
      </c>
      <c r="O85" s="119">
        <v>20</v>
      </c>
      <c r="P85" s="119" t="s">
        <v>131</v>
      </c>
      <c r="T85" s="123" t="s">
        <v>2</v>
      </c>
      <c r="U85" s="123" t="s">
        <v>2</v>
      </c>
      <c r="V85" s="123" t="s">
        <v>210</v>
      </c>
      <c r="W85" s="124">
        <v>6.67</v>
      </c>
      <c r="Z85" s="119" t="s">
        <v>233</v>
      </c>
      <c r="AA85" s="119">
        <v>8805014100015</v>
      </c>
    </row>
    <row r="86" spans="1:27">
      <c r="A86" s="116">
        <v>52</v>
      </c>
      <c r="B86" s="117" t="s">
        <v>150</v>
      </c>
      <c r="C86" s="118" t="s">
        <v>275</v>
      </c>
      <c r="D86" s="125" t="s">
        <v>276</v>
      </c>
      <c r="E86" s="120">
        <v>5</v>
      </c>
      <c r="F86" s="119" t="s">
        <v>174</v>
      </c>
      <c r="I86" s="121">
        <f>ROUND(E86*G86, 2)</f>
        <v>0</v>
      </c>
      <c r="J86" s="121">
        <f t="shared" si="9"/>
        <v>0</v>
      </c>
      <c r="K86" s="122">
        <v>8.5000000000000006E-3</v>
      </c>
      <c r="L86" s="122">
        <f>E86*K86</f>
        <v>4.2500000000000003E-2</v>
      </c>
      <c r="O86" s="119">
        <v>20</v>
      </c>
      <c r="P86" s="119" t="s">
        <v>131</v>
      </c>
      <c r="T86" s="123" t="s">
        <v>2</v>
      </c>
      <c r="U86" s="123" t="s">
        <v>2</v>
      </c>
      <c r="V86" s="123" t="s">
        <v>210</v>
      </c>
      <c r="Z86" s="119" t="s">
        <v>277</v>
      </c>
      <c r="AA86" s="119" t="s">
        <v>131</v>
      </c>
    </row>
    <row r="87" spans="1:27">
      <c r="A87" s="116">
        <v>53</v>
      </c>
      <c r="B87" s="117" t="s">
        <v>227</v>
      </c>
      <c r="C87" s="118" t="s">
        <v>278</v>
      </c>
      <c r="D87" s="125" t="s">
        <v>279</v>
      </c>
      <c r="E87" s="120">
        <v>5</v>
      </c>
      <c r="F87" s="119" t="s">
        <v>272</v>
      </c>
      <c r="H87" s="121">
        <f>ROUND(E87*G87, 2)</f>
        <v>0</v>
      </c>
      <c r="J87" s="121">
        <f t="shared" si="9"/>
        <v>0</v>
      </c>
      <c r="M87" s="120">
        <v>1.9E-2</v>
      </c>
      <c r="N87" s="120">
        <f>E87*M87</f>
        <v>9.5000000000000001E-2</v>
      </c>
      <c r="O87" s="119">
        <v>20</v>
      </c>
      <c r="P87" s="119" t="s">
        <v>131</v>
      </c>
      <c r="T87" s="123" t="s">
        <v>2</v>
      </c>
      <c r="U87" s="123" t="s">
        <v>2</v>
      </c>
      <c r="V87" s="123" t="s">
        <v>210</v>
      </c>
      <c r="W87" s="124">
        <v>1.81</v>
      </c>
      <c r="Z87" s="119" t="s">
        <v>233</v>
      </c>
      <c r="AA87" s="119">
        <v>502034610540</v>
      </c>
    </row>
    <row r="88" spans="1:27" ht="25.5">
      <c r="A88" s="116">
        <v>54</v>
      </c>
      <c r="B88" s="117" t="s">
        <v>227</v>
      </c>
      <c r="C88" s="118" t="s">
        <v>280</v>
      </c>
      <c r="D88" s="125" t="s">
        <v>281</v>
      </c>
      <c r="E88" s="120">
        <v>6</v>
      </c>
      <c r="F88" s="119" t="s">
        <v>272</v>
      </c>
      <c r="H88" s="121">
        <f>ROUND(E88*G88, 2)</f>
        <v>0</v>
      </c>
      <c r="J88" s="121">
        <f t="shared" si="9"/>
        <v>0</v>
      </c>
      <c r="K88" s="122">
        <v>2.0799999999999998E-3</v>
      </c>
      <c r="L88" s="122">
        <f>E88*K88</f>
        <v>1.2479999999999998E-2</v>
      </c>
      <c r="O88" s="119">
        <v>20</v>
      </c>
      <c r="P88" s="119" t="s">
        <v>131</v>
      </c>
      <c r="T88" s="123" t="s">
        <v>2</v>
      </c>
      <c r="U88" s="123" t="s">
        <v>2</v>
      </c>
      <c r="V88" s="123" t="s">
        <v>210</v>
      </c>
      <c r="W88" s="124">
        <v>7.5179999999999998</v>
      </c>
      <c r="Z88" s="119" t="s">
        <v>233</v>
      </c>
      <c r="AA88" s="119">
        <v>8805024300001</v>
      </c>
    </row>
    <row r="89" spans="1:27">
      <c r="A89" s="116">
        <v>55</v>
      </c>
      <c r="B89" s="117" t="s">
        <v>150</v>
      </c>
      <c r="C89" s="118" t="s">
        <v>282</v>
      </c>
      <c r="D89" s="125" t="s">
        <v>438</v>
      </c>
      <c r="E89" s="120">
        <v>5</v>
      </c>
      <c r="F89" s="119" t="s">
        <v>174</v>
      </c>
      <c r="I89" s="121">
        <f>ROUND(E89*G89, 2)</f>
        <v>0</v>
      </c>
      <c r="J89" s="121">
        <f t="shared" si="9"/>
        <v>0</v>
      </c>
      <c r="K89" s="122">
        <v>8.0000000000000002E-3</v>
      </c>
      <c r="L89" s="122">
        <f>E89*K89</f>
        <v>0.04</v>
      </c>
      <c r="O89" s="119">
        <v>20</v>
      </c>
      <c r="P89" s="119" t="s">
        <v>131</v>
      </c>
      <c r="T89" s="123" t="s">
        <v>2</v>
      </c>
      <c r="U89" s="123" t="s">
        <v>2</v>
      </c>
      <c r="V89" s="123" t="s">
        <v>210</v>
      </c>
      <c r="Z89" s="119" t="s">
        <v>277</v>
      </c>
      <c r="AA89" s="119" t="s">
        <v>283</v>
      </c>
    </row>
    <row r="90" spans="1:27">
      <c r="A90" s="116">
        <v>56</v>
      </c>
      <c r="B90" s="117" t="s">
        <v>150</v>
      </c>
      <c r="C90" s="118" t="s">
        <v>284</v>
      </c>
      <c r="D90" s="125" t="s">
        <v>285</v>
      </c>
      <c r="E90" s="120">
        <v>1</v>
      </c>
      <c r="F90" s="119" t="s">
        <v>174</v>
      </c>
      <c r="I90" s="121">
        <f>ROUND(E90*G90, 2)</f>
        <v>0</v>
      </c>
      <c r="J90" s="121">
        <f t="shared" si="9"/>
        <v>0</v>
      </c>
      <c r="O90" s="119">
        <v>20</v>
      </c>
      <c r="P90" s="119" t="s">
        <v>131</v>
      </c>
      <c r="T90" s="123" t="s">
        <v>2</v>
      </c>
      <c r="U90" s="123" t="s">
        <v>2</v>
      </c>
      <c r="V90" s="123" t="s">
        <v>210</v>
      </c>
      <c r="Z90" s="119" t="s">
        <v>277</v>
      </c>
      <c r="AA90" s="119" t="s">
        <v>131</v>
      </c>
    </row>
    <row r="91" spans="1:27">
      <c r="A91" s="116">
        <v>57</v>
      </c>
      <c r="B91" s="117" t="s">
        <v>227</v>
      </c>
      <c r="C91" s="118" t="s">
        <v>286</v>
      </c>
      <c r="D91" s="125" t="s">
        <v>287</v>
      </c>
      <c r="E91" s="120">
        <v>6</v>
      </c>
      <c r="F91" s="119" t="s">
        <v>272</v>
      </c>
      <c r="H91" s="121">
        <f>ROUND(E91*G91, 2)</f>
        <v>0</v>
      </c>
      <c r="J91" s="121">
        <f t="shared" si="9"/>
        <v>0</v>
      </c>
      <c r="O91" s="119">
        <v>20</v>
      </c>
      <c r="P91" s="119" t="s">
        <v>131</v>
      </c>
      <c r="T91" s="123" t="s">
        <v>2</v>
      </c>
      <c r="U91" s="123" t="s">
        <v>2</v>
      </c>
      <c r="V91" s="123" t="s">
        <v>210</v>
      </c>
      <c r="W91" s="124">
        <v>1.3320000000000001</v>
      </c>
      <c r="Z91" s="119" t="s">
        <v>233</v>
      </c>
      <c r="AA91" s="119">
        <v>502034611543</v>
      </c>
    </row>
    <row r="92" spans="1:27" ht="25.5">
      <c r="A92" s="116">
        <v>58</v>
      </c>
      <c r="B92" s="117" t="s">
        <v>227</v>
      </c>
      <c r="C92" s="118" t="s">
        <v>288</v>
      </c>
      <c r="D92" s="125" t="s">
        <v>289</v>
      </c>
      <c r="E92" s="120">
        <v>5</v>
      </c>
      <c r="F92" s="119" t="s">
        <v>174</v>
      </c>
      <c r="H92" s="121">
        <f>ROUND(E92*G92, 2)</f>
        <v>0</v>
      </c>
      <c r="J92" s="121">
        <f t="shared" si="9"/>
        <v>0</v>
      </c>
      <c r="K92" s="122">
        <v>8.0000000000000007E-5</v>
      </c>
      <c r="L92" s="122">
        <f>E92*K92</f>
        <v>4.0000000000000002E-4</v>
      </c>
      <c r="O92" s="119">
        <v>20</v>
      </c>
      <c r="P92" s="119" t="s">
        <v>131</v>
      </c>
      <c r="T92" s="123" t="s">
        <v>2</v>
      </c>
      <c r="U92" s="123" t="s">
        <v>2</v>
      </c>
      <c r="V92" s="123" t="s">
        <v>210</v>
      </c>
      <c r="W92" s="124">
        <v>3</v>
      </c>
      <c r="Z92" s="119" t="s">
        <v>233</v>
      </c>
      <c r="AA92" s="119">
        <v>8805077201003</v>
      </c>
    </row>
    <row r="93" spans="1:27">
      <c r="A93" s="116">
        <v>59</v>
      </c>
      <c r="B93" s="117" t="s">
        <v>150</v>
      </c>
      <c r="C93" s="118" t="s">
        <v>290</v>
      </c>
      <c r="D93" s="125" t="s">
        <v>291</v>
      </c>
      <c r="E93" s="120">
        <v>5</v>
      </c>
      <c r="F93" s="119" t="s">
        <v>174</v>
      </c>
      <c r="I93" s="121">
        <f>ROUND(E93*G93, 2)</f>
        <v>0</v>
      </c>
      <c r="J93" s="121">
        <f t="shared" si="9"/>
        <v>0</v>
      </c>
      <c r="O93" s="119">
        <v>20</v>
      </c>
      <c r="P93" s="119" t="s">
        <v>131</v>
      </c>
      <c r="T93" s="123" t="s">
        <v>2</v>
      </c>
      <c r="U93" s="123" t="s">
        <v>2</v>
      </c>
      <c r="V93" s="123" t="s">
        <v>210</v>
      </c>
      <c r="Z93" s="119" t="s">
        <v>292</v>
      </c>
      <c r="AA93" s="119">
        <v>210350515</v>
      </c>
    </row>
    <row r="94" spans="1:27" ht="25.5">
      <c r="A94" s="116">
        <v>60</v>
      </c>
      <c r="B94" s="117" t="s">
        <v>227</v>
      </c>
      <c r="C94" s="118" t="s">
        <v>293</v>
      </c>
      <c r="D94" s="125" t="s">
        <v>294</v>
      </c>
      <c r="E94" s="120">
        <v>1</v>
      </c>
      <c r="F94" s="119" t="s">
        <v>272</v>
      </c>
      <c r="H94" s="121">
        <f t="shared" ref="H94:H99" si="10">ROUND(E94*G94, 2)</f>
        <v>0</v>
      </c>
      <c r="J94" s="121">
        <f t="shared" si="9"/>
        <v>0</v>
      </c>
      <c r="K94" s="122">
        <v>3.1199999999999999E-3</v>
      </c>
      <c r="L94" s="122">
        <f>E94*K94</f>
        <v>3.1199999999999999E-3</v>
      </c>
      <c r="O94" s="119">
        <v>20</v>
      </c>
      <c r="P94" s="119" t="s">
        <v>131</v>
      </c>
      <c r="T94" s="123" t="s">
        <v>2</v>
      </c>
      <c r="U94" s="123" t="s">
        <v>2</v>
      </c>
      <c r="V94" s="123" t="s">
        <v>210</v>
      </c>
      <c r="W94" s="124">
        <v>0.58699999999999997</v>
      </c>
      <c r="Z94" s="119" t="s">
        <v>233</v>
      </c>
      <c r="AA94" s="119">
        <v>8805077</v>
      </c>
    </row>
    <row r="95" spans="1:27">
      <c r="A95" s="116">
        <v>61</v>
      </c>
      <c r="B95" s="117" t="s">
        <v>227</v>
      </c>
      <c r="C95" s="118" t="s">
        <v>295</v>
      </c>
      <c r="D95" s="125" t="s">
        <v>296</v>
      </c>
      <c r="E95" s="120">
        <v>1</v>
      </c>
      <c r="F95" s="119" t="s">
        <v>174</v>
      </c>
      <c r="H95" s="121">
        <f t="shared" si="10"/>
        <v>0</v>
      </c>
      <c r="J95" s="121">
        <f t="shared" si="9"/>
        <v>0</v>
      </c>
      <c r="M95" s="120">
        <v>2E-3</v>
      </c>
      <c r="N95" s="120">
        <f>E95*M95</f>
        <v>2E-3</v>
      </c>
      <c r="O95" s="119">
        <v>20</v>
      </c>
      <c r="P95" s="119" t="s">
        <v>131</v>
      </c>
      <c r="T95" s="123" t="s">
        <v>2</v>
      </c>
      <c r="U95" s="123" t="s">
        <v>2</v>
      </c>
      <c r="V95" s="123" t="s">
        <v>210</v>
      </c>
      <c r="W95" s="124">
        <v>0.40699999999999997</v>
      </c>
      <c r="Z95" s="119" t="s">
        <v>233</v>
      </c>
      <c r="AA95" s="119">
        <v>502034611545</v>
      </c>
    </row>
    <row r="96" spans="1:27">
      <c r="A96" s="116">
        <v>62</v>
      </c>
      <c r="B96" s="117" t="s">
        <v>227</v>
      </c>
      <c r="C96" s="118" t="s">
        <v>297</v>
      </c>
      <c r="D96" s="125" t="s">
        <v>298</v>
      </c>
      <c r="E96" s="120">
        <v>2</v>
      </c>
      <c r="F96" s="119" t="s">
        <v>174</v>
      </c>
      <c r="H96" s="121">
        <f t="shared" si="10"/>
        <v>0</v>
      </c>
      <c r="J96" s="121">
        <f t="shared" si="9"/>
        <v>0</v>
      </c>
      <c r="K96" s="122">
        <v>1E-3</v>
      </c>
      <c r="L96" s="122">
        <f>E96*K96</f>
        <v>2E-3</v>
      </c>
      <c r="O96" s="119">
        <v>20</v>
      </c>
      <c r="P96" s="119" t="s">
        <v>131</v>
      </c>
      <c r="T96" s="123" t="s">
        <v>2</v>
      </c>
      <c r="U96" s="123" t="s">
        <v>2</v>
      </c>
      <c r="V96" s="123" t="s">
        <v>210</v>
      </c>
      <c r="W96" s="124">
        <v>4.2000000000000003E-2</v>
      </c>
      <c r="Z96" s="119" t="s">
        <v>233</v>
      </c>
      <c r="AA96" s="119">
        <v>880508</v>
      </c>
    </row>
    <row r="97" spans="1:27">
      <c r="A97" s="116">
        <v>63</v>
      </c>
      <c r="B97" s="117" t="s">
        <v>227</v>
      </c>
      <c r="C97" s="118" t="s">
        <v>299</v>
      </c>
      <c r="D97" s="125" t="s">
        <v>439</v>
      </c>
      <c r="E97" s="120">
        <v>1</v>
      </c>
      <c r="F97" s="119" t="s">
        <v>174</v>
      </c>
      <c r="H97" s="121">
        <f t="shared" si="10"/>
        <v>0</v>
      </c>
      <c r="J97" s="121">
        <f t="shared" si="9"/>
        <v>0</v>
      </c>
      <c r="K97" s="122">
        <v>1E-3</v>
      </c>
      <c r="L97" s="122">
        <f>E97*K97</f>
        <v>1E-3</v>
      </c>
      <c r="O97" s="119">
        <v>20</v>
      </c>
      <c r="P97" s="119" t="s">
        <v>131</v>
      </c>
      <c r="T97" s="123" t="s">
        <v>2</v>
      </c>
      <c r="U97" s="123" t="s">
        <v>2</v>
      </c>
      <c r="V97" s="123" t="s">
        <v>210</v>
      </c>
      <c r="W97" s="124">
        <v>0.105</v>
      </c>
      <c r="Z97" s="119" t="s">
        <v>233</v>
      </c>
      <c r="AA97" s="119">
        <v>880508</v>
      </c>
    </row>
    <row r="98" spans="1:27" ht="25.5">
      <c r="A98" s="116">
        <v>64</v>
      </c>
      <c r="B98" s="117" t="s">
        <v>227</v>
      </c>
      <c r="C98" s="118" t="s">
        <v>300</v>
      </c>
      <c r="D98" s="125" t="s">
        <v>301</v>
      </c>
      <c r="F98" s="119" t="s">
        <v>222</v>
      </c>
      <c r="H98" s="121">
        <f t="shared" si="10"/>
        <v>0</v>
      </c>
      <c r="J98" s="121">
        <f t="shared" si="9"/>
        <v>0</v>
      </c>
      <c r="O98" s="119">
        <v>20</v>
      </c>
      <c r="P98" s="119" t="s">
        <v>131</v>
      </c>
      <c r="T98" s="123" t="s">
        <v>2</v>
      </c>
      <c r="U98" s="123" t="s">
        <v>2</v>
      </c>
      <c r="V98" s="123" t="s">
        <v>210</v>
      </c>
      <c r="Z98" s="119" t="s">
        <v>247</v>
      </c>
      <c r="AA98" s="119">
        <v>8899880501601</v>
      </c>
    </row>
    <row r="99" spans="1:27" ht="25.5">
      <c r="A99" s="116">
        <v>65</v>
      </c>
      <c r="B99" s="117" t="s">
        <v>227</v>
      </c>
      <c r="C99" s="118" t="s">
        <v>302</v>
      </c>
      <c r="D99" s="125" t="s">
        <v>303</v>
      </c>
      <c r="F99" s="119" t="s">
        <v>222</v>
      </c>
      <c r="H99" s="121">
        <f t="shared" si="10"/>
        <v>0</v>
      </c>
      <c r="J99" s="121">
        <f t="shared" si="9"/>
        <v>0</v>
      </c>
      <c r="O99" s="119">
        <v>20</v>
      </c>
      <c r="P99" s="119" t="s">
        <v>131</v>
      </c>
      <c r="T99" s="123" t="s">
        <v>2</v>
      </c>
      <c r="U99" s="123" t="s">
        <v>2</v>
      </c>
      <c r="V99" s="123" t="s">
        <v>210</v>
      </c>
      <c r="Z99" s="119" t="s">
        <v>247</v>
      </c>
      <c r="AA99" s="119">
        <v>8899880</v>
      </c>
    </row>
    <row r="100" spans="1:27">
      <c r="D100" s="136" t="s">
        <v>304</v>
      </c>
      <c r="E100" s="137">
        <f>J100</f>
        <v>0</v>
      </c>
      <c r="H100" s="137">
        <f>SUM(H83:H99)</f>
        <v>0</v>
      </c>
      <c r="I100" s="137">
        <f>SUM(I83:I99)</f>
        <v>0</v>
      </c>
      <c r="J100" s="137">
        <f>SUM(J83:J99)</f>
        <v>0</v>
      </c>
      <c r="L100" s="138">
        <f>SUM(L83:L99)</f>
        <v>0.10975000000000001</v>
      </c>
      <c r="N100" s="139">
        <f>SUM(N83:N99)</f>
        <v>0.192</v>
      </c>
      <c r="W100" s="124">
        <f>SUM(W83:W99)</f>
        <v>24.211000000000002</v>
      </c>
    </row>
    <row r="102" spans="1:27">
      <c r="B102" s="118" t="s">
        <v>305</v>
      </c>
    </row>
    <row r="103" spans="1:27">
      <c r="A103" s="116">
        <v>66</v>
      </c>
      <c r="B103" s="117" t="s">
        <v>306</v>
      </c>
      <c r="C103" s="118" t="s">
        <v>307</v>
      </c>
      <c r="D103" s="125" t="s">
        <v>308</v>
      </c>
      <c r="E103" s="120">
        <v>2</v>
      </c>
      <c r="F103" s="119" t="s">
        <v>174</v>
      </c>
      <c r="H103" s="121">
        <f>ROUND(E103*G103, 2)</f>
        <v>0</v>
      </c>
      <c r="J103" s="121">
        <f>ROUND(E103*G103, 2)</f>
        <v>0</v>
      </c>
      <c r="K103" s="122">
        <v>1.2E-4</v>
      </c>
      <c r="L103" s="122">
        <f>E103*K103</f>
        <v>2.4000000000000001E-4</v>
      </c>
      <c r="O103" s="119">
        <v>20</v>
      </c>
      <c r="P103" s="119" t="s">
        <v>131</v>
      </c>
      <c r="T103" s="123" t="s">
        <v>2</v>
      </c>
      <c r="U103" s="123" t="s">
        <v>2</v>
      </c>
      <c r="V103" s="123" t="s">
        <v>210</v>
      </c>
      <c r="W103" s="124">
        <v>0.33200000000000002</v>
      </c>
      <c r="Z103" s="119" t="s">
        <v>309</v>
      </c>
      <c r="AA103" s="119">
        <v>502044902644</v>
      </c>
    </row>
    <row r="104" spans="1:27">
      <c r="A104" s="116">
        <v>67</v>
      </c>
      <c r="B104" s="117" t="s">
        <v>306</v>
      </c>
      <c r="C104" s="118" t="s">
        <v>310</v>
      </c>
      <c r="D104" s="125" t="s">
        <v>311</v>
      </c>
      <c r="E104" s="120">
        <v>2</v>
      </c>
      <c r="F104" s="119" t="s">
        <v>174</v>
      </c>
      <c r="H104" s="121">
        <f>ROUND(E104*G104, 2)</f>
        <v>0</v>
      </c>
      <c r="J104" s="121">
        <f>ROUND(E104*G104, 2)</f>
        <v>0</v>
      </c>
      <c r="O104" s="119">
        <v>20</v>
      </c>
      <c r="P104" s="119" t="s">
        <v>131</v>
      </c>
      <c r="T104" s="123" t="s">
        <v>2</v>
      </c>
      <c r="U104" s="123" t="s">
        <v>2</v>
      </c>
      <c r="V104" s="123" t="s">
        <v>210</v>
      </c>
      <c r="W104" s="124">
        <v>0.33</v>
      </c>
      <c r="Z104" s="119" t="s">
        <v>309</v>
      </c>
      <c r="AA104" s="119">
        <v>8904030002004</v>
      </c>
    </row>
    <row r="105" spans="1:27">
      <c r="A105" s="116">
        <v>68</v>
      </c>
      <c r="B105" s="117" t="s">
        <v>150</v>
      </c>
      <c r="C105" s="118" t="s">
        <v>312</v>
      </c>
      <c r="D105" s="125" t="s">
        <v>313</v>
      </c>
      <c r="E105" s="120">
        <v>2</v>
      </c>
      <c r="F105" s="119" t="s">
        <v>174</v>
      </c>
      <c r="I105" s="121">
        <f>ROUND(E105*G105, 2)</f>
        <v>0</v>
      </c>
      <c r="J105" s="121">
        <f>ROUND(E105*G105, 2)</f>
        <v>0</v>
      </c>
      <c r="O105" s="119">
        <v>20</v>
      </c>
      <c r="P105" s="119" t="s">
        <v>131</v>
      </c>
      <c r="T105" s="123" t="s">
        <v>2</v>
      </c>
      <c r="U105" s="123" t="s">
        <v>2</v>
      </c>
      <c r="V105" s="123" t="s">
        <v>210</v>
      </c>
      <c r="Z105" s="119" t="s">
        <v>314</v>
      </c>
      <c r="AA105" s="119" t="s">
        <v>131</v>
      </c>
    </row>
    <row r="106" spans="1:27" ht="25.5">
      <c r="A106" s="116">
        <v>69</v>
      </c>
      <c r="B106" s="117" t="s">
        <v>306</v>
      </c>
      <c r="C106" s="118" t="s">
        <v>315</v>
      </c>
      <c r="D106" s="125" t="s">
        <v>316</v>
      </c>
      <c r="F106" s="119" t="s">
        <v>222</v>
      </c>
      <c r="H106" s="121">
        <f>ROUND(E106*G106, 2)</f>
        <v>0</v>
      </c>
      <c r="J106" s="121">
        <f>ROUND(E106*G106, 2)</f>
        <v>0</v>
      </c>
      <c r="O106" s="119">
        <v>20</v>
      </c>
      <c r="P106" s="119" t="s">
        <v>131</v>
      </c>
      <c r="T106" s="123" t="s">
        <v>2</v>
      </c>
      <c r="U106" s="123" t="s">
        <v>2</v>
      </c>
      <c r="V106" s="123" t="s">
        <v>210</v>
      </c>
      <c r="Z106" s="119" t="s">
        <v>309</v>
      </c>
      <c r="AA106" s="119">
        <v>8999890401601</v>
      </c>
    </row>
    <row r="107" spans="1:27">
      <c r="A107" s="116">
        <v>70</v>
      </c>
      <c r="B107" s="117" t="s">
        <v>306</v>
      </c>
      <c r="C107" s="118" t="s">
        <v>317</v>
      </c>
      <c r="D107" s="125" t="s">
        <v>318</v>
      </c>
      <c r="F107" s="119" t="s">
        <v>222</v>
      </c>
      <c r="H107" s="121">
        <f>ROUND(E107*G107, 2)</f>
        <v>0</v>
      </c>
      <c r="J107" s="121">
        <f>ROUND(E107*G107, 2)</f>
        <v>0</v>
      </c>
      <c r="O107" s="119">
        <v>20</v>
      </c>
      <c r="P107" s="119" t="s">
        <v>131</v>
      </c>
      <c r="T107" s="123" t="s">
        <v>2</v>
      </c>
      <c r="U107" s="123" t="s">
        <v>2</v>
      </c>
      <c r="V107" s="123" t="s">
        <v>210</v>
      </c>
      <c r="Z107" s="119" t="s">
        <v>309</v>
      </c>
      <c r="AA107" s="119">
        <v>899989</v>
      </c>
    </row>
    <row r="108" spans="1:27">
      <c r="D108" s="136" t="s">
        <v>319</v>
      </c>
      <c r="E108" s="137">
        <f>J108</f>
        <v>0</v>
      </c>
      <c r="H108" s="137">
        <f>SUM(H102:H107)</f>
        <v>0</v>
      </c>
      <c r="I108" s="137">
        <f>SUM(I102:I107)</f>
        <v>0</v>
      </c>
      <c r="J108" s="137">
        <f>SUM(J102:J107)</f>
        <v>0</v>
      </c>
      <c r="L108" s="138">
        <f>SUM(L102:L107)</f>
        <v>2.4000000000000001E-4</v>
      </c>
      <c r="N108" s="139">
        <f>SUM(N102:N107)</f>
        <v>0</v>
      </c>
      <c r="W108" s="124">
        <f>SUM(W102:W107)</f>
        <v>0.66200000000000003</v>
      </c>
    </row>
    <row r="110" spans="1:27">
      <c r="B110" s="118" t="s">
        <v>320</v>
      </c>
    </row>
    <row r="111" spans="1:27">
      <c r="A111" s="116">
        <v>71</v>
      </c>
      <c r="B111" s="117" t="s">
        <v>306</v>
      </c>
      <c r="C111" s="118" t="s">
        <v>321</v>
      </c>
      <c r="D111" s="125" t="s">
        <v>322</v>
      </c>
      <c r="E111" s="120">
        <v>15.2</v>
      </c>
      <c r="F111" s="119" t="s">
        <v>137</v>
      </c>
      <c r="H111" s="121">
        <f>ROUND(E111*G111, 2)</f>
        <v>0</v>
      </c>
      <c r="J111" s="121">
        <f t="shared" ref="J111:J120" si="11">ROUND(E111*G111, 2)</f>
        <v>0</v>
      </c>
      <c r="M111" s="120">
        <v>0.01</v>
      </c>
      <c r="N111" s="120">
        <f>E111*M111</f>
        <v>0.152</v>
      </c>
      <c r="O111" s="119">
        <v>20</v>
      </c>
      <c r="P111" s="119" t="s">
        <v>131</v>
      </c>
      <c r="T111" s="123" t="s">
        <v>2</v>
      </c>
      <c r="U111" s="123" t="s">
        <v>2</v>
      </c>
      <c r="V111" s="123" t="s">
        <v>210</v>
      </c>
      <c r="W111" s="124">
        <v>1.246</v>
      </c>
      <c r="Z111" s="119" t="s">
        <v>309</v>
      </c>
      <c r="AA111" s="119">
        <v>502045002670</v>
      </c>
    </row>
    <row r="112" spans="1:27">
      <c r="A112" s="116">
        <v>72</v>
      </c>
      <c r="B112" s="117" t="s">
        <v>306</v>
      </c>
      <c r="C112" s="118" t="s">
        <v>323</v>
      </c>
      <c r="D112" s="125" t="s">
        <v>324</v>
      </c>
      <c r="E112" s="120">
        <v>8</v>
      </c>
      <c r="F112" s="119" t="s">
        <v>325</v>
      </c>
      <c r="H112" s="121">
        <f>ROUND(E112*G112, 2)</f>
        <v>0</v>
      </c>
      <c r="J112" s="121">
        <f t="shared" si="11"/>
        <v>0</v>
      </c>
      <c r="M112" s="120">
        <v>4.0000000000000001E-3</v>
      </c>
      <c r="N112" s="120">
        <f>E112*M112</f>
        <v>3.2000000000000001E-2</v>
      </c>
      <c r="O112" s="119">
        <v>20</v>
      </c>
      <c r="P112" s="119" t="s">
        <v>131</v>
      </c>
      <c r="T112" s="123" t="s">
        <v>2</v>
      </c>
      <c r="U112" s="123" t="s">
        <v>2</v>
      </c>
      <c r="V112" s="123" t="s">
        <v>210</v>
      </c>
      <c r="W112" s="124">
        <v>0.65600000000000003</v>
      </c>
      <c r="Z112" s="119" t="s">
        <v>166</v>
      </c>
      <c r="AA112" s="119">
        <v>502045003670</v>
      </c>
    </row>
    <row r="113" spans="1:27">
      <c r="A113" s="116">
        <v>73</v>
      </c>
      <c r="B113" s="117" t="s">
        <v>306</v>
      </c>
      <c r="C113" s="118" t="s">
        <v>326</v>
      </c>
      <c r="D113" s="125" t="s">
        <v>327</v>
      </c>
      <c r="E113" s="120">
        <v>8</v>
      </c>
      <c r="F113" s="119" t="s">
        <v>325</v>
      </c>
      <c r="H113" s="121">
        <f>ROUND(E113*G113, 2)</f>
        <v>0</v>
      </c>
      <c r="J113" s="121">
        <f t="shared" si="11"/>
        <v>0</v>
      </c>
      <c r="K113" s="122">
        <v>3.0000000000000001E-5</v>
      </c>
      <c r="L113" s="122">
        <f>E113*K113</f>
        <v>2.4000000000000001E-4</v>
      </c>
      <c r="O113" s="119">
        <v>20</v>
      </c>
      <c r="P113" s="119" t="s">
        <v>131</v>
      </c>
      <c r="T113" s="123" t="s">
        <v>2</v>
      </c>
      <c r="U113" s="123" t="s">
        <v>2</v>
      </c>
      <c r="V113" s="123" t="s">
        <v>210</v>
      </c>
      <c r="W113" s="124">
        <v>0.496</v>
      </c>
      <c r="Z113" s="119" t="s">
        <v>309</v>
      </c>
      <c r="AA113" s="119">
        <v>8905010202059</v>
      </c>
    </row>
    <row r="114" spans="1:27">
      <c r="A114" s="116">
        <v>74</v>
      </c>
      <c r="B114" s="117" t="s">
        <v>306</v>
      </c>
      <c r="C114" s="118" t="s">
        <v>328</v>
      </c>
      <c r="D114" s="125" t="s">
        <v>329</v>
      </c>
      <c r="E114" s="120">
        <v>2</v>
      </c>
      <c r="F114" s="119" t="s">
        <v>174</v>
      </c>
      <c r="H114" s="121">
        <f>ROUND(E114*G114, 2)</f>
        <v>0</v>
      </c>
      <c r="J114" s="121">
        <f t="shared" si="11"/>
        <v>0</v>
      </c>
      <c r="O114" s="119">
        <v>20</v>
      </c>
      <c r="P114" s="119" t="s">
        <v>131</v>
      </c>
      <c r="T114" s="123" t="s">
        <v>2</v>
      </c>
      <c r="U114" s="123" t="s">
        <v>2</v>
      </c>
      <c r="V114" s="123" t="s">
        <v>210</v>
      </c>
      <c r="W114" s="124">
        <v>1.034</v>
      </c>
      <c r="Z114" s="119" t="s">
        <v>309</v>
      </c>
      <c r="AA114" s="119">
        <v>8905010202061</v>
      </c>
    </row>
    <row r="115" spans="1:27" ht="25.5">
      <c r="A115" s="116">
        <v>75</v>
      </c>
      <c r="B115" s="117" t="s">
        <v>306</v>
      </c>
      <c r="C115" s="118" t="s">
        <v>330</v>
      </c>
      <c r="D115" s="125" t="s">
        <v>331</v>
      </c>
      <c r="E115" s="120">
        <v>2</v>
      </c>
      <c r="F115" s="119" t="s">
        <v>174</v>
      </c>
      <c r="H115" s="121">
        <f>ROUND(E115*G115, 2)</f>
        <v>0</v>
      </c>
      <c r="J115" s="121">
        <f t="shared" si="11"/>
        <v>0</v>
      </c>
      <c r="O115" s="119">
        <v>20</v>
      </c>
      <c r="P115" s="119" t="s">
        <v>131</v>
      </c>
      <c r="T115" s="123" t="s">
        <v>2</v>
      </c>
      <c r="U115" s="123" t="s">
        <v>2</v>
      </c>
      <c r="V115" s="123" t="s">
        <v>210</v>
      </c>
      <c r="W115" s="124">
        <v>2.0179999999999998</v>
      </c>
      <c r="Z115" s="119" t="s">
        <v>309</v>
      </c>
      <c r="AA115" s="119">
        <v>8905010202076</v>
      </c>
    </row>
    <row r="116" spans="1:27" ht="25.5">
      <c r="A116" s="116">
        <v>76</v>
      </c>
      <c r="B116" s="117" t="s">
        <v>150</v>
      </c>
      <c r="C116" s="118" t="s">
        <v>332</v>
      </c>
      <c r="D116" s="125" t="s">
        <v>333</v>
      </c>
      <c r="E116" s="120">
        <v>2</v>
      </c>
      <c r="F116" s="119" t="s">
        <v>174</v>
      </c>
      <c r="I116" s="121">
        <f>ROUND(E116*G116, 2)</f>
        <v>0</v>
      </c>
      <c r="J116" s="121">
        <f t="shared" si="11"/>
        <v>0</v>
      </c>
      <c r="K116" s="122">
        <v>4.2320000000000003E-2</v>
      </c>
      <c r="L116" s="122">
        <f>E116*K116</f>
        <v>8.4640000000000007E-2</v>
      </c>
      <c r="O116" s="119">
        <v>20</v>
      </c>
      <c r="P116" s="119" t="s">
        <v>131</v>
      </c>
      <c r="T116" s="123" t="s">
        <v>2</v>
      </c>
      <c r="U116" s="123" t="s">
        <v>2</v>
      </c>
      <c r="V116" s="123" t="s">
        <v>210</v>
      </c>
      <c r="Z116" s="119" t="s">
        <v>334</v>
      </c>
      <c r="AA116" s="119" t="s">
        <v>131</v>
      </c>
    </row>
    <row r="117" spans="1:27">
      <c r="A117" s="116">
        <v>77</v>
      </c>
      <c r="B117" s="117" t="s">
        <v>306</v>
      </c>
      <c r="C117" s="118" t="s">
        <v>335</v>
      </c>
      <c r="D117" s="125" t="s">
        <v>336</v>
      </c>
      <c r="E117" s="120">
        <v>48.8</v>
      </c>
      <c r="F117" s="119" t="s">
        <v>137</v>
      </c>
      <c r="H117" s="121">
        <f>ROUND(E117*G117, 2)</f>
        <v>0</v>
      </c>
      <c r="J117" s="121">
        <f t="shared" si="11"/>
        <v>0</v>
      </c>
      <c r="O117" s="119">
        <v>20</v>
      </c>
      <c r="P117" s="119" t="s">
        <v>131</v>
      </c>
      <c r="T117" s="123" t="s">
        <v>2</v>
      </c>
      <c r="U117" s="123" t="s">
        <v>2</v>
      </c>
      <c r="V117" s="123" t="s">
        <v>210</v>
      </c>
      <c r="W117" s="124">
        <v>1.5129999999999999</v>
      </c>
      <c r="Z117" s="119" t="s">
        <v>309</v>
      </c>
      <c r="AA117" s="119">
        <v>8905019000820</v>
      </c>
    </row>
    <row r="118" spans="1:27" ht="25.5">
      <c r="A118" s="116">
        <v>78</v>
      </c>
      <c r="B118" s="117" t="s">
        <v>306</v>
      </c>
      <c r="C118" s="118" t="s">
        <v>337</v>
      </c>
      <c r="D118" s="125" t="s">
        <v>338</v>
      </c>
      <c r="E118" s="120">
        <v>48.8</v>
      </c>
      <c r="F118" s="119" t="s">
        <v>137</v>
      </c>
      <c r="H118" s="121">
        <f>ROUND(E118*G118, 2)</f>
        <v>0</v>
      </c>
      <c r="J118" s="121">
        <f t="shared" si="11"/>
        <v>0</v>
      </c>
      <c r="O118" s="119">
        <v>20</v>
      </c>
      <c r="P118" s="119" t="s">
        <v>131</v>
      </c>
      <c r="T118" s="123" t="s">
        <v>2</v>
      </c>
      <c r="U118" s="123" t="s">
        <v>2</v>
      </c>
      <c r="V118" s="123" t="s">
        <v>210</v>
      </c>
      <c r="W118" s="124">
        <v>2.5379999999999998</v>
      </c>
      <c r="Z118" s="119" t="s">
        <v>309</v>
      </c>
      <c r="AA118" s="119">
        <v>8905900000001</v>
      </c>
    </row>
    <row r="119" spans="1:27" ht="25.5">
      <c r="A119" s="116">
        <v>79</v>
      </c>
      <c r="B119" s="117" t="s">
        <v>306</v>
      </c>
      <c r="C119" s="118" t="s">
        <v>339</v>
      </c>
      <c r="D119" s="125" t="s">
        <v>340</v>
      </c>
      <c r="F119" s="119" t="s">
        <v>222</v>
      </c>
      <c r="H119" s="121">
        <f>ROUND(E119*G119, 2)</f>
        <v>0</v>
      </c>
      <c r="J119" s="121">
        <f t="shared" si="11"/>
        <v>0</v>
      </c>
      <c r="O119" s="119">
        <v>20</v>
      </c>
      <c r="P119" s="119" t="s">
        <v>131</v>
      </c>
      <c r="T119" s="123" t="s">
        <v>2</v>
      </c>
      <c r="U119" s="123" t="s">
        <v>2</v>
      </c>
      <c r="V119" s="123" t="s">
        <v>210</v>
      </c>
      <c r="Z119" s="119" t="s">
        <v>309</v>
      </c>
      <c r="AA119" s="119">
        <v>8999890501601</v>
      </c>
    </row>
    <row r="120" spans="1:27" ht="25.5">
      <c r="A120" s="116">
        <v>80</v>
      </c>
      <c r="B120" s="117" t="s">
        <v>306</v>
      </c>
      <c r="C120" s="118" t="s">
        <v>341</v>
      </c>
      <c r="D120" s="125" t="s">
        <v>342</v>
      </c>
      <c r="F120" s="119" t="s">
        <v>222</v>
      </c>
      <c r="H120" s="121">
        <f>ROUND(E120*G120, 2)</f>
        <v>0</v>
      </c>
      <c r="J120" s="121">
        <f t="shared" si="11"/>
        <v>0</v>
      </c>
      <c r="O120" s="119">
        <v>20</v>
      </c>
      <c r="P120" s="119" t="s">
        <v>131</v>
      </c>
      <c r="T120" s="123" t="s">
        <v>2</v>
      </c>
      <c r="U120" s="123" t="s">
        <v>2</v>
      </c>
      <c r="V120" s="123" t="s">
        <v>210</v>
      </c>
      <c r="Z120" s="119" t="s">
        <v>309</v>
      </c>
      <c r="AA120" s="119">
        <v>899989</v>
      </c>
    </row>
    <row r="121" spans="1:27">
      <c r="D121" s="136" t="s">
        <v>343</v>
      </c>
      <c r="E121" s="137">
        <f>J121</f>
        <v>0</v>
      </c>
      <c r="H121" s="137">
        <f>SUM(H110:H120)</f>
        <v>0</v>
      </c>
      <c r="I121" s="137">
        <f>SUM(I110:I120)</f>
        <v>0</v>
      </c>
      <c r="J121" s="137">
        <f>SUM(J110:J120)</f>
        <v>0</v>
      </c>
      <c r="L121" s="138">
        <f>SUM(L110:L120)</f>
        <v>8.4880000000000011E-2</v>
      </c>
      <c r="N121" s="139">
        <f>SUM(N110:N120)</f>
        <v>0.184</v>
      </c>
      <c r="W121" s="124">
        <f>SUM(W110:W120)</f>
        <v>9.5009999999999994</v>
      </c>
    </row>
    <row r="123" spans="1:27">
      <c r="B123" s="118" t="s">
        <v>344</v>
      </c>
    </row>
    <row r="124" spans="1:27">
      <c r="A124" s="116">
        <v>81</v>
      </c>
      <c r="B124" s="117" t="s">
        <v>345</v>
      </c>
      <c r="C124" s="118" t="s">
        <v>346</v>
      </c>
      <c r="D124" s="125" t="s">
        <v>347</v>
      </c>
      <c r="E124" s="120">
        <v>14.5</v>
      </c>
      <c r="F124" s="119" t="s">
        <v>137</v>
      </c>
      <c r="H124" s="121">
        <f>ROUND(E124*G124, 2)</f>
        <v>0</v>
      </c>
      <c r="J124" s="121">
        <f>ROUND(E124*G124, 2)</f>
        <v>0</v>
      </c>
      <c r="K124" s="122">
        <v>1.7399999999999999E-2</v>
      </c>
      <c r="L124" s="122">
        <f>E124*K124</f>
        <v>0.25229999999999997</v>
      </c>
      <c r="O124" s="119">
        <v>20</v>
      </c>
      <c r="P124" s="119" t="s">
        <v>131</v>
      </c>
      <c r="T124" s="123" t="s">
        <v>2</v>
      </c>
      <c r="U124" s="123" t="s">
        <v>2</v>
      </c>
      <c r="V124" s="123" t="s">
        <v>210</v>
      </c>
      <c r="W124" s="124">
        <v>11.686999999999999</v>
      </c>
      <c r="Z124" s="119" t="s">
        <v>138</v>
      </c>
      <c r="AA124" s="119">
        <v>6901020102</v>
      </c>
    </row>
    <row r="125" spans="1:27">
      <c r="D125" s="136" t="s">
        <v>348</v>
      </c>
      <c r="E125" s="137">
        <f>J125</f>
        <v>0</v>
      </c>
      <c r="H125" s="137">
        <f>SUM(H123:H124)</f>
        <v>0</v>
      </c>
      <c r="I125" s="137">
        <f>SUM(I123:I124)</f>
        <v>0</v>
      </c>
      <c r="J125" s="137">
        <f>SUM(J123:J124)</f>
        <v>0</v>
      </c>
      <c r="L125" s="138">
        <f>SUM(L123:L124)</f>
        <v>0.25229999999999997</v>
      </c>
      <c r="N125" s="139">
        <f>SUM(N123:N124)</f>
        <v>0</v>
      </c>
      <c r="W125" s="124">
        <f>SUM(W123:W124)</f>
        <v>11.686999999999999</v>
      </c>
    </row>
    <row r="127" spans="1:27">
      <c r="B127" s="118" t="s">
        <v>349</v>
      </c>
    </row>
    <row r="128" spans="1:27" ht="25.5">
      <c r="A128" s="116">
        <v>82</v>
      </c>
      <c r="B128" s="117" t="s">
        <v>350</v>
      </c>
      <c r="C128" s="118" t="s">
        <v>351</v>
      </c>
      <c r="D128" s="125" t="s">
        <v>352</v>
      </c>
      <c r="E128" s="120">
        <v>4</v>
      </c>
      <c r="F128" s="119" t="s">
        <v>174</v>
      </c>
      <c r="H128" s="121">
        <f>ROUND(E128*G128, 2)</f>
        <v>0</v>
      </c>
      <c r="J128" s="121">
        <f>ROUND(E128*G128, 2)</f>
        <v>0</v>
      </c>
      <c r="O128" s="119">
        <v>20</v>
      </c>
      <c r="P128" s="119" t="s">
        <v>131</v>
      </c>
      <c r="T128" s="123" t="s">
        <v>2</v>
      </c>
      <c r="U128" s="123" t="s">
        <v>2</v>
      </c>
      <c r="V128" s="123" t="s">
        <v>210</v>
      </c>
      <c r="W128" s="124">
        <v>8.36</v>
      </c>
      <c r="Z128" s="119" t="s">
        <v>353</v>
      </c>
      <c r="AA128" s="119">
        <v>660701</v>
      </c>
    </row>
    <row r="129" spans="1:27">
      <c r="A129" s="116">
        <v>83</v>
      </c>
      <c r="B129" s="117" t="s">
        <v>350</v>
      </c>
      <c r="C129" s="118" t="s">
        <v>354</v>
      </c>
      <c r="D129" s="125" t="s">
        <v>355</v>
      </c>
      <c r="E129" s="120">
        <v>2</v>
      </c>
      <c r="F129" s="119" t="s">
        <v>174</v>
      </c>
      <c r="H129" s="121">
        <f>ROUND(E129*G129, 2)</f>
        <v>0</v>
      </c>
      <c r="J129" s="121">
        <f>ROUND(E129*G129, 2)</f>
        <v>0</v>
      </c>
      <c r="M129" s="120">
        <v>0.11</v>
      </c>
      <c r="N129" s="120">
        <f>E129*M129</f>
        <v>0.22</v>
      </c>
      <c r="O129" s="119">
        <v>20</v>
      </c>
      <c r="P129" s="119" t="s">
        <v>131</v>
      </c>
      <c r="T129" s="123" t="s">
        <v>2</v>
      </c>
      <c r="U129" s="123" t="s">
        <v>2</v>
      </c>
      <c r="V129" s="123" t="s">
        <v>210</v>
      </c>
      <c r="W129" s="124">
        <v>1.84</v>
      </c>
      <c r="Z129" s="119" t="s">
        <v>353</v>
      </c>
      <c r="AA129" s="119">
        <v>502020600121</v>
      </c>
    </row>
    <row r="130" spans="1:27" ht="25.5">
      <c r="A130" s="116">
        <v>84</v>
      </c>
      <c r="B130" s="117" t="s">
        <v>350</v>
      </c>
      <c r="C130" s="118" t="s">
        <v>356</v>
      </c>
      <c r="D130" s="125" t="s">
        <v>357</v>
      </c>
      <c r="F130" s="119" t="s">
        <v>222</v>
      </c>
      <c r="H130" s="121">
        <f>ROUND(E130*G130, 2)</f>
        <v>0</v>
      </c>
      <c r="J130" s="121">
        <f>ROUND(E130*G130, 2)</f>
        <v>0</v>
      </c>
      <c r="O130" s="119">
        <v>20</v>
      </c>
      <c r="P130" s="119" t="s">
        <v>131</v>
      </c>
      <c r="T130" s="123" t="s">
        <v>2</v>
      </c>
      <c r="U130" s="123" t="s">
        <v>2</v>
      </c>
      <c r="V130" s="123" t="s">
        <v>210</v>
      </c>
      <c r="Z130" s="119" t="s">
        <v>353</v>
      </c>
      <c r="AA130" s="119">
        <v>6699660001601</v>
      </c>
    </row>
    <row r="131" spans="1:27" ht="25.5">
      <c r="A131" s="116">
        <v>85</v>
      </c>
      <c r="B131" s="117" t="s">
        <v>350</v>
      </c>
      <c r="C131" s="118" t="s">
        <v>358</v>
      </c>
      <c r="D131" s="125" t="s">
        <v>359</v>
      </c>
      <c r="F131" s="119" t="s">
        <v>222</v>
      </c>
      <c r="H131" s="121">
        <f>ROUND(E131*G131, 2)</f>
        <v>0</v>
      </c>
      <c r="J131" s="121">
        <f>ROUND(E131*G131, 2)</f>
        <v>0</v>
      </c>
      <c r="O131" s="119">
        <v>20</v>
      </c>
      <c r="P131" s="119" t="s">
        <v>131</v>
      </c>
      <c r="T131" s="123" t="s">
        <v>2</v>
      </c>
      <c r="U131" s="123" t="s">
        <v>2</v>
      </c>
      <c r="V131" s="123" t="s">
        <v>210</v>
      </c>
      <c r="Z131" s="119" t="s">
        <v>353</v>
      </c>
      <c r="AA131" s="119">
        <v>669966000</v>
      </c>
    </row>
    <row r="132" spans="1:27">
      <c r="D132" s="136" t="s">
        <v>360</v>
      </c>
      <c r="E132" s="137">
        <f>J132</f>
        <v>0</v>
      </c>
      <c r="H132" s="137">
        <f>SUM(H127:H131)</f>
        <v>0</v>
      </c>
      <c r="I132" s="137">
        <f>SUM(I127:I131)</f>
        <v>0</v>
      </c>
      <c r="J132" s="137">
        <f>SUM(J127:J131)</f>
        <v>0</v>
      </c>
      <c r="L132" s="138">
        <f>SUM(L127:L131)</f>
        <v>0</v>
      </c>
      <c r="N132" s="139">
        <f>SUM(N127:N131)</f>
        <v>0.22</v>
      </c>
      <c r="W132" s="124">
        <f>SUM(W127:W131)</f>
        <v>10.199999999999999</v>
      </c>
    </row>
    <row r="134" spans="1:27">
      <c r="B134" s="118" t="s">
        <v>361</v>
      </c>
    </row>
    <row r="135" spans="1:27" ht="25.5">
      <c r="A135" s="116">
        <v>86</v>
      </c>
      <c r="B135" s="117" t="s">
        <v>362</v>
      </c>
      <c r="C135" s="118" t="s">
        <v>363</v>
      </c>
      <c r="D135" s="125" t="s">
        <v>364</v>
      </c>
      <c r="E135" s="120">
        <v>2</v>
      </c>
      <c r="F135" s="119" t="s">
        <v>174</v>
      </c>
      <c r="H135" s="121">
        <f>ROUND(E135*G135, 2)</f>
        <v>0</v>
      </c>
      <c r="J135" s="121">
        <f>ROUND(E135*G135, 2)</f>
        <v>0</v>
      </c>
      <c r="K135" s="122">
        <v>4.0999999999999999E-4</v>
      </c>
      <c r="L135" s="122">
        <f>E135*K135</f>
        <v>8.1999999999999998E-4</v>
      </c>
      <c r="O135" s="119">
        <v>20</v>
      </c>
      <c r="P135" s="119" t="s">
        <v>131</v>
      </c>
      <c r="T135" s="123" t="s">
        <v>2</v>
      </c>
      <c r="U135" s="123" t="s">
        <v>2</v>
      </c>
      <c r="V135" s="123" t="s">
        <v>210</v>
      </c>
      <c r="W135" s="124">
        <v>4.75</v>
      </c>
      <c r="Z135" s="119" t="s">
        <v>149</v>
      </c>
      <c r="AA135" s="119">
        <v>6604020201016</v>
      </c>
    </row>
    <row r="136" spans="1:27" ht="25.5">
      <c r="A136" s="116">
        <v>87</v>
      </c>
      <c r="B136" s="117" t="s">
        <v>362</v>
      </c>
      <c r="C136" s="118" t="s">
        <v>365</v>
      </c>
      <c r="D136" s="125" t="s">
        <v>366</v>
      </c>
      <c r="F136" s="119" t="s">
        <v>222</v>
      </c>
      <c r="H136" s="121">
        <f>ROUND(E136*G136, 2)</f>
        <v>0</v>
      </c>
      <c r="J136" s="121">
        <f>ROUND(E136*G136, 2)</f>
        <v>0</v>
      </c>
      <c r="O136" s="119">
        <v>20</v>
      </c>
      <c r="P136" s="119" t="s">
        <v>131</v>
      </c>
      <c r="T136" s="123" t="s">
        <v>2</v>
      </c>
      <c r="U136" s="123" t="s">
        <v>2</v>
      </c>
      <c r="V136" s="123" t="s">
        <v>210</v>
      </c>
      <c r="Z136" s="119" t="s">
        <v>367</v>
      </c>
      <c r="AA136" s="119">
        <v>6799670001603</v>
      </c>
    </row>
    <row r="137" spans="1:27" ht="25.5">
      <c r="A137" s="116">
        <v>88</v>
      </c>
      <c r="B137" s="117" t="s">
        <v>362</v>
      </c>
      <c r="C137" s="118" t="s">
        <v>368</v>
      </c>
      <c r="D137" s="125" t="s">
        <v>369</v>
      </c>
      <c r="F137" s="119" t="s">
        <v>222</v>
      </c>
      <c r="H137" s="121">
        <f>ROUND(E137*G137, 2)</f>
        <v>0</v>
      </c>
      <c r="J137" s="121">
        <f>ROUND(E137*G137, 2)</f>
        <v>0</v>
      </c>
      <c r="O137" s="119">
        <v>20</v>
      </c>
      <c r="P137" s="119" t="s">
        <v>131</v>
      </c>
      <c r="T137" s="123" t="s">
        <v>2</v>
      </c>
      <c r="U137" s="123" t="s">
        <v>2</v>
      </c>
      <c r="V137" s="123" t="s">
        <v>210</v>
      </c>
      <c r="Z137" s="119" t="s">
        <v>367</v>
      </c>
      <c r="AA137" s="119">
        <v>679967000</v>
      </c>
    </row>
    <row r="138" spans="1:27">
      <c r="D138" s="136" t="s">
        <v>370</v>
      </c>
      <c r="E138" s="137">
        <f>J138</f>
        <v>0</v>
      </c>
      <c r="H138" s="137">
        <f>SUM(H134:H137)</f>
        <v>0</v>
      </c>
      <c r="I138" s="137">
        <f>SUM(I134:I137)</f>
        <v>0</v>
      </c>
      <c r="J138" s="137">
        <f>SUM(J134:J137)</f>
        <v>0</v>
      </c>
      <c r="L138" s="138">
        <f>SUM(L134:L137)</f>
        <v>8.1999999999999998E-4</v>
      </c>
      <c r="N138" s="139">
        <f>SUM(N134:N137)</f>
        <v>0</v>
      </c>
      <c r="W138" s="124">
        <f>SUM(W134:W137)</f>
        <v>4.75</v>
      </c>
    </row>
    <row r="140" spans="1:27">
      <c r="B140" s="118" t="s">
        <v>371</v>
      </c>
    </row>
    <row r="141" spans="1:27">
      <c r="A141" s="116">
        <v>89</v>
      </c>
      <c r="B141" s="117" t="s">
        <v>372</v>
      </c>
      <c r="C141" s="118" t="s">
        <v>373</v>
      </c>
      <c r="D141" s="125" t="s">
        <v>374</v>
      </c>
      <c r="E141" s="120">
        <v>18.53</v>
      </c>
      <c r="F141" s="119" t="s">
        <v>137</v>
      </c>
      <c r="H141" s="121">
        <f>ROUND(E141*G141, 2)</f>
        <v>0</v>
      </c>
      <c r="J141" s="121">
        <f>ROUND(E141*G141, 2)</f>
        <v>0</v>
      </c>
      <c r="K141" s="122">
        <v>5.6999999999999998E-4</v>
      </c>
      <c r="L141" s="122">
        <f>E141*K141</f>
        <v>1.05621E-2</v>
      </c>
      <c r="O141" s="119">
        <v>20</v>
      </c>
      <c r="P141" s="119" t="s">
        <v>131</v>
      </c>
      <c r="T141" s="123" t="s">
        <v>2</v>
      </c>
      <c r="U141" s="123" t="s">
        <v>2</v>
      </c>
      <c r="V141" s="123" t="s">
        <v>210</v>
      </c>
      <c r="Z141" s="119" t="s">
        <v>375</v>
      </c>
      <c r="AA141" s="119">
        <v>7101010501029</v>
      </c>
    </row>
    <row r="142" spans="1:27">
      <c r="A142" s="116">
        <v>90</v>
      </c>
      <c r="B142" s="117" t="s">
        <v>372</v>
      </c>
      <c r="C142" s="118" t="s">
        <v>376</v>
      </c>
      <c r="D142" s="125" t="s">
        <v>377</v>
      </c>
      <c r="E142" s="120">
        <v>18.53</v>
      </c>
      <c r="F142" s="119" t="s">
        <v>137</v>
      </c>
      <c r="H142" s="121">
        <f>ROUND(E142*G142, 2)</f>
        <v>0</v>
      </c>
      <c r="J142" s="121">
        <f>ROUND(E142*G142, 2)</f>
        <v>0</v>
      </c>
      <c r="K142" s="122">
        <v>5.0229999999999997E-2</v>
      </c>
      <c r="L142" s="122">
        <f>E142*K142</f>
        <v>0.93076190000000003</v>
      </c>
      <c r="O142" s="119">
        <v>20</v>
      </c>
      <c r="P142" s="119" t="s">
        <v>131</v>
      </c>
      <c r="T142" s="123" t="s">
        <v>2</v>
      </c>
      <c r="U142" s="123" t="s">
        <v>2</v>
      </c>
      <c r="V142" s="123" t="s">
        <v>210</v>
      </c>
      <c r="W142" s="124">
        <v>24.088999999999999</v>
      </c>
      <c r="Z142" s="119" t="s">
        <v>375</v>
      </c>
      <c r="AA142" s="119">
        <v>7101010201001</v>
      </c>
    </row>
    <row r="143" spans="1:27">
      <c r="A143" s="116">
        <v>91</v>
      </c>
      <c r="B143" s="117" t="s">
        <v>150</v>
      </c>
      <c r="C143" s="118" t="s">
        <v>378</v>
      </c>
      <c r="D143" s="125" t="s">
        <v>379</v>
      </c>
      <c r="E143" s="120">
        <v>19.457000000000001</v>
      </c>
      <c r="F143" s="119" t="s">
        <v>137</v>
      </c>
      <c r="I143" s="121">
        <f>ROUND(E143*G143, 2)</f>
        <v>0</v>
      </c>
      <c r="J143" s="121">
        <f>ROUND(E143*G143, 2)</f>
        <v>0</v>
      </c>
      <c r="K143" s="122">
        <v>1.6E-2</v>
      </c>
      <c r="L143" s="122">
        <f>E143*K143</f>
        <v>0.31131200000000003</v>
      </c>
      <c r="O143" s="119">
        <v>20</v>
      </c>
      <c r="P143" s="119" t="s">
        <v>131</v>
      </c>
      <c r="T143" s="123" t="s">
        <v>2</v>
      </c>
      <c r="U143" s="123" t="s">
        <v>2</v>
      </c>
      <c r="V143" s="123" t="s">
        <v>210</v>
      </c>
      <c r="Z143" s="119" t="s">
        <v>380</v>
      </c>
      <c r="AA143" s="119" t="s">
        <v>131</v>
      </c>
    </row>
    <row r="144" spans="1:27" ht="25.5">
      <c r="A144" s="116">
        <v>92</v>
      </c>
      <c r="B144" s="117" t="s">
        <v>372</v>
      </c>
      <c r="C144" s="118" t="s">
        <v>381</v>
      </c>
      <c r="D144" s="125" t="s">
        <v>382</v>
      </c>
      <c r="F144" s="119" t="s">
        <v>222</v>
      </c>
      <c r="H144" s="121">
        <f>ROUND(E144*G144, 2)</f>
        <v>0</v>
      </c>
      <c r="J144" s="121">
        <f>ROUND(E144*G144, 2)</f>
        <v>0</v>
      </c>
      <c r="O144" s="119">
        <v>20</v>
      </c>
      <c r="P144" s="119" t="s">
        <v>131</v>
      </c>
      <c r="T144" s="123" t="s">
        <v>2</v>
      </c>
      <c r="U144" s="123" t="s">
        <v>2</v>
      </c>
      <c r="V144" s="123" t="s">
        <v>210</v>
      </c>
      <c r="Z144" s="119" t="s">
        <v>375</v>
      </c>
      <c r="AA144" s="119">
        <v>7199710</v>
      </c>
    </row>
    <row r="145" spans="1:27" ht="25.5">
      <c r="A145" s="116">
        <v>93</v>
      </c>
      <c r="B145" s="117" t="s">
        <v>372</v>
      </c>
      <c r="C145" s="118" t="s">
        <v>383</v>
      </c>
      <c r="D145" s="125" t="s">
        <v>384</v>
      </c>
      <c r="F145" s="119" t="s">
        <v>222</v>
      </c>
      <c r="H145" s="121">
        <f>ROUND(E145*G145, 2)</f>
        <v>0</v>
      </c>
      <c r="J145" s="121">
        <f>ROUND(E145*G145, 2)</f>
        <v>0</v>
      </c>
      <c r="O145" s="119">
        <v>20</v>
      </c>
      <c r="P145" s="119" t="s">
        <v>131</v>
      </c>
      <c r="T145" s="123" t="s">
        <v>2</v>
      </c>
      <c r="U145" s="123" t="s">
        <v>2</v>
      </c>
      <c r="V145" s="123" t="s">
        <v>210</v>
      </c>
      <c r="Z145" s="119" t="s">
        <v>375</v>
      </c>
      <c r="AA145" s="119">
        <v>7199710</v>
      </c>
    </row>
    <row r="146" spans="1:27">
      <c r="D146" s="136" t="s">
        <v>385</v>
      </c>
      <c r="E146" s="137">
        <f>J146</f>
        <v>0</v>
      </c>
      <c r="H146" s="137">
        <f>SUM(H140:H145)</f>
        <v>0</v>
      </c>
      <c r="I146" s="137">
        <f>SUM(I140:I145)</f>
        <v>0</v>
      </c>
      <c r="J146" s="137">
        <f>SUM(J140:J145)</f>
        <v>0</v>
      </c>
      <c r="L146" s="138">
        <f>SUM(L140:L145)</f>
        <v>1.2526360000000001</v>
      </c>
      <c r="N146" s="139">
        <f>SUM(N140:N145)</f>
        <v>0</v>
      </c>
      <c r="W146" s="124">
        <f>SUM(W140:W145)</f>
        <v>24.088999999999999</v>
      </c>
    </row>
    <row r="148" spans="1:27">
      <c r="B148" s="118" t="s">
        <v>386</v>
      </c>
    </row>
    <row r="149" spans="1:27">
      <c r="A149" s="116">
        <v>94</v>
      </c>
      <c r="B149" s="117" t="s">
        <v>372</v>
      </c>
      <c r="C149" s="118" t="s">
        <v>387</v>
      </c>
      <c r="D149" s="125" t="s">
        <v>388</v>
      </c>
      <c r="E149" s="120">
        <v>49.48</v>
      </c>
      <c r="F149" s="119" t="s">
        <v>137</v>
      </c>
      <c r="H149" s="121">
        <f>ROUND(E149*G149, 2)</f>
        <v>0</v>
      </c>
      <c r="J149" s="121">
        <f t="shared" ref="J149:J155" si="12">ROUND(E149*G149, 2)</f>
        <v>0</v>
      </c>
      <c r="K149" s="122">
        <v>3.9120000000000002E-2</v>
      </c>
      <c r="L149" s="122">
        <f>E149*K149</f>
        <v>1.9356575999999999</v>
      </c>
      <c r="O149" s="119">
        <v>20</v>
      </c>
      <c r="P149" s="119" t="s">
        <v>131</v>
      </c>
      <c r="T149" s="123" t="s">
        <v>2</v>
      </c>
      <c r="U149" s="123" t="s">
        <v>2</v>
      </c>
      <c r="V149" s="123" t="s">
        <v>210</v>
      </c>
      <c r="W149" s="124">
        <v>98.168000000000006</v>
      </c>
      <c r="Z149" s="119" t="s">
        <v>375</v>
      </c>
      <c r="AA149" s="119">
        <v>7102010101001</v>
      </c>
    </row>
    <row r="150" spans="1:27">
      <c r="A150" s="116">
        <v>95</v>
      </c>
      <c r="B150" s="117" t="s">
        <v>150</v>
      </c>
      <c r="C150" s="118" t="s">
        <v>389</v>
      </c>
      <c r="D150" s="125" t="s">
        <v>390</v>
      </c>
      <c r="E150" s="120">
        <v>5.0999999999999996</v>
      </c>
      <c r="F150" s="119" t="s">
        <v>391</v>
      </c>
      <c r="I150" s="121">
        <f>ROUND(E150*G150, 2)</f>
        <v>0</v>
      </c>
      <c r="J150" s="121">
        <f t="shared" si="12"/>
        <v>0</v>
      </c>
      <c r="K150" s="122">
        <v>1E-3</v>
      </c>
      <c r="L150" s="122">
        <f>E150*K150</f>
        <v>5.0999999999999995E-3</v>
      </c>
      <c r="O150" s="119">
        <v>20</v>
      </c>
      <c r="P150" s="119" t="s">
        <v>131</v>
      </c>
      <c r="T150" s="123" t="s">
        <v>2</v>
      </c>
      <c r="U150" s="123" t="s">
        <v>2</v>
      </c>
      <c r="V150" s="123" t="s">
        <v>210</v>
      </c>
      <c r="Z150" s="119" t="s">
        <v>392</v>
      </c>
      <c r="AA150" s="119" t="s">
        <v>131</v>
      </c>
    </row>
    <row r="151" spans="1:27">
      <c r="A151" s="116">
        <v>96</v>
      </c>
      <c r="B151" s="117" t="s">
        <v>150</v>
      </c>
      <c r="C151" s="118" t="s">
        <v>393</v>
      </c>
      <c r="D151" s="125" t="s">
        <v>394</v>
      </c>
      <c r="E151" s="120">
        <v>51.954000000000001</v>
      </c>
      <c r="F151" s="119" t="s">
        <v>137</v>
      </c>
      <c r="I151" s="121">
        <f>ROUND(E151*G151, 2)</f>
        <v>0</v>
      </c>
      <c r="J151" s="121">
        <f t="shared" si="12"/>
        <v>0</v>
      </c>
      <c r="K151" s="122">
        <v>9.4999999999999998E-3</v>
      </c>
      <c r="L151" s="122">
        <f>E151*K151</f>
        <v>0.49356299999999997</v>
      </c>
      <c r="O151" s="119">
        <v>20</v>
      </c>
      <c r="P151" s="119" t="s">
        <v>131</v>
      </c>
      <c r="T151" s="123" t="s">
        <v>2</v>
      </c>
      <c r="U151" s="123" t="s">
        <v>2</v>
      </c>
      <c r="V151" s="123" t="s">
        <v>210</v>
      </c>
      <c r="Z151" s="119" t="s">
        <v>380</v>
      </c>
      <c r="AA151" s="119" t="s">
        <v>131</v>
      </c>
    </row>
    <row r="152" spans="1:27">
      <c r="A152" s="116">
        <v>97</v>
      </c>
      <c r="B152" s="117" t="s">
        <v>372</v>
      </c>
      <c r="C152" s="118" t="s">
        <v>395</v>
      </c>
      <c r="D152" s="125" t="s">
        <v>374</v>
      </c>
      <c r="E152" s="120">
        <v>50.5</v>
      </c>
      <c r="F152" s="119" t="s">
        <v>137</v>
      </c>
      <c r="H152" s="121">
        <f>ROUND(E152*G152, 2)</f>
        <v>0</v>
      </c>
      <c r="J152" s="121">
        <f t="shared" si="12"/>
        <v>0</v>
      </c>
      <c r="K152" s="122">
        <v>2.7E-4</v>
      </c>
      <c r="L152" s="122">
        <f>E152*K152</f>
        <v>1.3635E-2</v>
      </c>
      <c r="O152" s="119">
        <v>20</v>
      </c>
      <c r="P152" s="119" t="s">
        <v>131</v>
      </c>
      <c r="T152" s="123" t="s">
        <v>2</v>
      </c>
      <c r="U152" s="123" t="s">
        <v>2</v>
      </c>
      <c r="V152" s="123" t="s">
        <v>210</v>
      </c>
      <c r="Z152" s="119" t="s">
        <v>375</v>
      </c>
      <c r="AA152" s="119">
        <v>7102010102019</v>
      </c>
    </row>
    <row r="153" spans="1:27">
      <c r="A153" s="116">
        <v>98</v>
      </c>
      <c r="B153" s="117" t="s">
        <v>372</v>
      </c>
      <c r="C153" s="118" t="s">
        <v>396</v>
      </c>
      <c r="D153" s="125" t="s">
        <v>397</v>
      </c>
      <c r="E153" s="120">
        <v>42.2</v>
      </c>
      <c r="F153" s="119" t="s">
        <v>130</v>
      </c>
      <c r="H153" s="121">
        <f>ROUND(E153*G153, 2)</f>
        <v>0</v>
      </c>
      <c r="J153" s="121">
        <f t="shared" si="12"/>
        <v>0</v>
      </c>
      <c r="K153" s="122">
        <v>7.5799999999999999E-3</v>
      </c>
      <c r="L153" s="122">
        <f>E153*K153</f>
        <v>0.31987599999999999</v>
      </c>
      <c r="O153" s="119">
        <v>20</v>
      </c>
      <c r="P153" s="119" t="s">
        <v>131</v>
      </c>
      <c r="T153" s="123" t="s">
        <v>2</v>
      </c>
      <c r="U153" s="123" t="s">
        <v>2</v>
      </c>
      <c r="V153" s="123" t="s">
        <v>210</v>
      </c>
      <c r="W153" s="124">
        <v>24.603000000000002</v>
      </c>
      <c r="Z153" s="119" t="s">
        <v>375</v>
      </c>
      <c r="AA153" s="119">
        <v>7102010</v>
      </c>
    </row>
    <row r="154" spans="1:27" ht="25.5">
      <c r="A154" s="116">
        <v>99</v>
      </c>
      <c r="B154" s="117" t="s">
        <v>372</v>
      </c>
      <c r="C154" s="118" t="s">
        <v>398</v>
      </c>
      <c r="D154" s="125" t="s">
        <v>399</v>
      </c>
      <c r="F154" s="119" t="s">
        <v>222</v>
      </c>
      <c r="H154" s="121">
        <f>ROUND(E154*G154, 2)</f>
        <v>0</v>
      </c>
      <c r="J154" s="121">
        <f t="shared" si="12"/>
        <v>0</v>
      </c>
      <c r="O154" s="119">
        <v>20</v>
      </c>
      <c r="P154" s="119" t="s">
        <v>131</v>
      </c>
      <c r="T154" s="123" t="s">
        <v>2</v>
      </c>
      <c r="U154" s="123" t="s">
        <v>2</v>
      </c>
      <c r="V154" s="123" t="s">
        <v>210</v>
      </c>
      <c r="Z154" s="119" t="s">
        <v>375</v>
      </c>
      <c r="AA154" s="119">
        <v>7199710</v>
      </c>
    </row>
    <row r="155" spans="1:27" ht="25.5">
      <c r="A155" s="116">
        <v>100</v>
      </c>
      <c r="B155" s="117" t="s">
        <v>372</v>
      </c>
      <c r="C155" s="118" t="s">
        <v>400</v>
      </c>
      <c r="D155" s="125" t="s">
        <v>401</v>
      </c>
      <c r="F155" s="119" t="s">
        <v>222</v>
      </c>
      <c r="H155" s="121">
        <f>ROUND(E155*G155, 2)</f>
        <v>0</v>
      </c>
      <c r="J155" s="121">
        <f t="shared" si="12"/>
        <v>0</v>
      </c>
      <c r="O155" s="119">
        <v>20</v>
      </c>
      <c r="P155" s="119" t="s">
        <v>131</v>
      </c>
      <c r="T155" s="123" t="s">
        <v>2</v>
      </c>
      <c r="U155" s="123" t="s">
        <v>2</v>
      </c>
      <c r="V155" s="123" t="s">
        <v>210</v>
      </c>
      <c r="Z155" s="119" t="s">
        <v>375</v>
      </c>
      <c r="AA155" s="119">
        <v>7199710</v>
      </c>
    </row>
    <row r="156" spans="1:27">
      <c r="D156" s="136" t="s">
        <v>402</v>
      </c>
      <c r="E156" s="137">
        <f>J156</f>
        <v>0</v>
      </c>
      <c r="H156" s="137">
        <f>SUM(H148:H155)</f>
        <v>0</v>
      </c>
      <c r="I156" s="137">
        <f>SUM(I148:I155)</f>
        <v>0</v>
      </c>
      <c r="J156" s="137">
        <f>SUM(J148:J155)</f>
        <v>0</v>
      </c>
      <c r="L156" s="138">
        <f>SUM(L148:L155)</f>
        <v>2.7678315999999996</v>
      </c>
      <c r="N156" s="139">
        <f>SUM(N148:N155)</f>
        <v>0</v>
      </c>
      <c r="W156" s="124">
        <f>SUM(W148:W155)</f>
        <v>122.77100000000002</v>
      </c>
    </row>
    <row r="158" spans="1:27">
      <c r="B158" s="118" t="s">
        <v>403</v>
      </c>
    </row>
    <row r="159" spans="1:27" ht="25.5">
      <c r="A159" s="116">
        <v>101</v>
      </c>
      <c r="B159" s="117" t="s">
        <v>404</v>
      </c>
      <c r="C159" s="118" t="s">
        <v>405</v>
      </c>
      <c r="D159" s="125" t="s">
        <v>406</v>
      </c>
      <c r="E159" s="120">
        <v>0.8</v>
      </c>
      <c r="F159" s="119" t="s">
        <v>137</v>
      </c>
      <c r="H159" s="121">
        <f>ROUND(E159*G159, 2)</f>
        <v>0</v>
      </c>
      <c r="J159" s="121">
        <f>ROUND(E159*G159, 2)</f>
        <v>0</v>
      </c>
      <c r="K159" s="122">
        <v>2.5999999999999998E-4</v>
      </c>
      <c r="L159" s="122">
        <f>E159*K159</f>
        <v>2.0799999999999999E-4</v>
      </c>
      <c r="O159" s="119">
        <v>20</v>
      </c>
      <c r="P159" s="119" t="s">
        <v>131</v>
      </c>
      <c r="T159" s="123" t="s">
        <v>2</v>
      </c>
      <c r="U159" s="123" t="s">
        <v>2</v>
      </c>
      <c r="V159" s="123" t="s">
        <v>210</v>
      </c>
      <c r="W159" s="124">
        <v>0.30199999999999999</v>
      </c>
      <c r="Z159" s="119" t="s">
        <v>407</v>
      </c>
      <c r="AA159" s="119">
        <v>8401020203003</v>
      </c>
    </row>
    <row r="160" spans="1:27">
      <c r="A160" s="116">
        <v>102</v>
      </c>
      <c r="B160" s="117" t="s">
        <v>404</v>
      </c>
      <c r="C160" s="118" t="s">
        <v>408</v>
      </c>
      <c r="D160" s="125" t="s">
        <v>409</v>
      </c>
      <c r="E160" s="120">
        <v>0.8</v>
      </c>
      <c r="F160" s="119" t="s">
        <v>137</v>
      </c>
      <c r="H160" s="121">
        <f>ROUND(E160*G160, 2)</f>
        <v>0</v>
      </c>
      <c r="J160" s="121">
        <f>ROUND(E160*G160, 2)</f>
        <v>0</v>
      </c>
      <c r="K160" s="122">
        <v>8.0000000000000007E-5</v>
      </c>
      <c r="L160" s="122">
        <f>E160*K160</f>
        <v>6.4000000000000011E-5</v>
      </c>
      <c r="O160" s="119">
        <v>20</v>
      </c>
      <c r="P160" s="119" t="s">
        <v>131</v>
      </c>
      <c r="T160" s="123" t="s">
        <v>2</v>
      </c>
      <c r="U160" s="123" t="s">
        <v>2</v>
      </c>
      <c r="V160" s="123" t="s">
        <v>210</v>
      </c>
      <c r="W160" s="124">
        <v>0.105</v>
      </c>
      <c r="Z160" s="119" t="s">
        <v>407</v>
      </c>
      <c r="AA160" s="119">
        <v>8401020201001</v>
      </c>
    </row>
    <row r="161" spans="1:27">
      <c r="D161" s="136" t="s">
        <v>410</v>
      </c>
      <c r="E161" s="137">
        <f>J161</f>
        <v>0</v>
      </c>
      <c r="H161" s="137">
        <f>SUM(H158:H160)</f>
        <v>0</v>
      </c>
      <c r="I161" s="137">
        <f>SUM(I158:I160)</f>
        <v>0</v>
      </c>
      <c r="J161" s="137">
        <f>SUM(J158:J160)</f>
        <v>0</v>
      </c>
      <c r="L161" s="138">
        <f>SUM(L158:L160)</f>
        <v>2.72E-4</v>
      </c>
      <c r="N161" s="139">
        <f>SUM(N158:N160)</f>
        <v>0</v>
      </c>
      <c r="W161" s="124">
        <f>SUM(W158:W160)</f>
        <v>0.40699999999999997</v>
      </c>
    </row>
    <row r="163" spans="1:27">
      <c r="B163" s="118" t="s">
        <v>411</v>
      </c>
    </row>
    <row r="164" spans="1:27">
      <c r="A164" s="116">
        <v>103</v>
      </c>
      <c r="B164" s="117" t="s">
        <v>412</v>
      </c>
      <c r="C164" s="118" t="s">
        <v>413</v>
      </c>
      <c r="D164" s="125" t="s">
        <v>414</v>
      </c>
      <c r="E164" s="120">
        <v>78.12</v>
      </c>
      <c r="F164" s="119" t="s">
        <v>137</v>
      </c>
      <c r="H164" s="121">
        <f>ROUND(E164*G164, 2)</f>
        <v>0</v>
      </c>
      <c r="J164" s="121">
        <f>ROUND(E164*G164, 2)</f>
        <v>0</v>
      </c>
      <c r="K164" s="122">
        <v>2.9999999999999997E-4</v>
      </c>
      <c r="L164" s="122">
        <f>E164*K164</f>
        <v>2.3435999999999998E-2</v>
      </c>
      <c r="O164" s="119">
        <v>20</v>
      </c>
      <c r="P164" s="119" t="s">
        <v>131</v>
      </c>
      <c r="T164" s="123" t="s">
        <v>2</v>
      </c>
      <c r="U164" s="123" t="s">
        <v>2</v>
      </c>
      <c r="V164" s="123" t="s">
        <v>210</v>
      </c>
      <c r="W164" s="124">
        <v>9.9990000000000006</v>
      </c>
      <c r="Z164" s="119" t="s">
        <v>407</v>
      </c>
      <c r="AA164" s="119">
        <v>84020326</v>
      </c>
    </row>
    <row r="165" spans="1:27">
      <c r="D165" s="136" t="s">
        <v>415</v>
      </c>
      <c r="E165" s="137">
        <f>J165</f>
        <v>0</v>
      </c>
      <c r="H165" s="137">
        <f>SUM(H163:H164)</f>
        <v>0</v>
      </c>
      <c r="I165" s="137">
        <f>SUM(I163:I164)</f>
        <v>0</v>
      </c>
      <c r="J165" s="137">
        <f>SUM(J163:J164)</f>
        <v>0</v>
      </c>
      <c r="L165" s="138">
        <f>SUM(L163:L164)</f>
        <v>2.3435999999999998E-2</v>
      </c>
      <c r="N165" s="139">
        <f>SUM(N163:N164)</f>
        <v>0</v>
      </c>
      <c r="W165" s="124">
        <f>SUM(W163:W164)</f>
        <v>9.9990000000000006</v>
      </c>
    </row>
    <row r="167" spans="1:27">
      <c r="D167" s="136" t="s">
        <v>416</v>
      </c>
      <c r="E167" s="139">
        <f>J167</f>
        <v>0</v>
      </c>
      <c r="H167" s="137">
        <f>+H58+H70+H81+H100+H108+H121+H125+H132+H138+H146+H156+H161+H165</f>
        <v>0</v>
      </c>
      <c r="I167" s="137">
        <f>+I58+I70+I81+I100+I108+I121+I125+I132+I138+I146+I156+I161+I165</f>
        <v>0</v>
      </c>
      <c r="J167" s="137">
        <f>+J58+J70+J81+J100+J108+J121+J125+J132+J138+J146+J156+J161+J165</f>
        <v>0</v>
      </c>
      <c r="L167" s="138">
        <f>+L58+L70+L81+L100+L108+L121+L125+L132+L138+L146+L156+L161+L165</f>
        <v>4.9063422000000001</v>
      </c>
      <c r="N167" s="139">
        <f>+N58+N70+N81+N100+N108+N121+N125+N132+N138+N146+N156+N161+N165</f>
        <v>0.73299999999999998</v>
      </c>
      <c r="W167" s="124">
        <f>+W58+W70+W81+W100+W108+W121+W125+W132+W138+W146+W156+W161+W165</f>
        <v>298.74700000000001</v>
      </c>
    </row>
    <row r="169" spans="1:27">
      <c r="B169" s="135" t="s">
        <v>417</v>
      </c>
    </row>
    <row r="170" spans="1:27">
      <c r="B170" s="118" t="s">
        <v>418</v>
      </c>
    </row>
    <row r="171" spans="1:27">
      <c r="A171" s="116">
        <v>104</v>
      </c>
      <c r="B171" s="117" t="s">
        <v>419</v>
      </c>
      <c r="C171" s="118" t="s">
        <v>420</v>
      </c>
      <c r="D171" s="125" t="s">
        <v>421</v>
      </c>
      <c r="E171" s="120">
        <v>3</v>
      </c>
      <c r="F171" s="119" t="s">
        <v>174</v>
      </c>
      <c r="H171" s="121">
        <f>ROUND(E171*G171, 2)</f>
        <v>0</v>
      </c>
      <c r="J171" s="121">
        <f>ROUND(E171*G171, 2)</f>
        <v>0</v>
      </c>
      <c r="O171" s="119">
        <v>20</v>
      </c>
      <c r="P171" s="119" t="s">
        <v>131</v>
      </c>
      <c r="T171" s="123" t="s">
        <v>2</v>
      </c>
      <c r="U171" s="123" t="s">
        <v>2</v>
      </c>
      <c r="V171" s="123" t="s">
        <v>113</v>
      </c>
      <c r="W171" s="124">
        <v>0.20100000000000001</v>
      </c>
      <c r="Z171" s="119" t="s">
        <v>422</v>
      </c>
      <c r="AA171" s="119">
        <v>9101010101001</v>
      </c>
    </row>
    <row r="172" spans="1:27">
      <c r="A172" s="116">
        <v>105</v>
      </c>
      <c r="B172" s="117" t="s">
        <v>419</v>
      </c>
      <c r="C172" s="118" t="s">
        <v>423</v>
      </c>
      <c r="D172" s="125" t="s">
        <v>424</v>
      </c>
      <c r="E172" s="120">
        <v>2</v>
      </c>
      <c r="F172" s="119" t="s">
        <v>174</v>
      </c>
      <c r="H172" s="121">
        <f>ROUND(E172*G172, 2)</f>
        <v>0</v>
      </c>
      <c r="J172" s="121">
        <f>ROUND(E172*G172, 2)</f>
        <v>0</v>
      </c>
      <c r="O172" s="119">
        <v>20</v>
      </c>
      <c r="P172" s="119" t="s">
        <v>131</v>
      </c>
      <c r="T172" s="123" t="s">
        <v>2</v>
      </c>
      <c r="U172" s="123" t="s">
        <v>2</v>
      </c>
      <c r="V172" s="123" t="s">
        <v>113</v>
      </c>
      <c r="Z172" s="119" t="s">
        <v>230</v>
      </c>
      <c r="AA172" s="119" t="s">
        <v>425</v>
      </c>
    </row>
    <row r="173" spans="1:27">
      <c r="D173" s="136" t="s">
        <v>426</v>
      </c>
      <c r="E173" s="137">
        <f>J173</f>
        <v>0</v>
      </c>
      <c r="H173" s="137">
        <f>SUM(H169:H172)</f>
        <v>0</v>
      </c>
      <c r="I173" s="137">
        <f>SUM(I169:I172)</f>
        <v>0</v>
      </c>
      <c r="J173" s="137">
        <f>SUM(J169:J172)</f>
        <v>0</v>
      </c>
      <c r="L173" s="138">
        <f>SUM(L169:L172)</f>
        <v>0</v>
      </c>
      <c r="N173" s="139">
        <f>SUM(N169:N172)</f>
        <v>0</v>
      </c>
      <c r="W173" s="124">
        <f>SUM(W169:W172)</f>
        <v>0.20100000000000001</v>
      </c>
    </row>
    <row r="175" spans="1:27">
      <c r="D175" s="136" t="s">
        <v>427</v>
      </c>
      <c r="E175" s="139">
        <f>J175</f>
        <v>0</v>
      </c>
      <c r="H175" s="137">
        <f>+H173</f>
        <v>0</v>
      </c>
      <c r="I175" s="137">
        <f>+I173</f>
        <v>0</v>
      </c>
      <c r="J175" s="137">
        <f>+J173</f>
        <v>0</v>
      </c>
      <c r="L175" s="138">
        <f>+L173</f>
        <v>0</v>
      </c>
      <c r="N175" s="139">
        <f>+N173</f>
        <v>0</v>
      </c>
      <c r="W175" s="124">
        <f>+W173</f>
        <v>0.20100000000000001</v>
      </c>
    </row>
    <row r="177" spans="1:27">
      <c r="B177" s="135" t="s">
        <v>428</v>
      </c>
    </row>
    <row r="178" spans="1:27">
      <c r="B178" s="118" t="s">
        <v>428</v>
      </c>
    </row>
    <row r="179" spans="1:27">
      <c r="A179" s="116">
        <v>106</v>
      </c>
      <c r="B179" s="117" t="s">
        <v>429</v>
      </c>
      <c r="C179" s="118" t="s">
        <v>430</v>
      </c>
      <c r="D179" s="125" t="s">
        <v>431</v>
      </c>
      <c r="E179" s="120">
        <v>12</v>
      </c>
      <c r="F179" s="119" t="s">
        <v>244</v>
      </c>
      <c r="H179" s="121">
        <f>ROUND(E179*G179, 2)</f>
        <v>0</v>
      </c>
      <c r="J179" s="121">
        <f>ROUND(E179*G179, 2)</f>
        <v>0</v>
      </c>
      <c r="O179" s="119">
        <v>20</v>
      </c>
      <c r="P179" s="119" t="s">
        <v>131</v>
      </c>
      <c r="T179" s="123" t="s">
        <v>2</v>
      </c>
      <c r="U179" s="123" t="s">
        <v>2</v>
      </c>
      <c r="V179" s="123" t="s">
        <v>432</v>
      </c>
      <c r="W179" s="124">
        <v>12</v>
      </c>
      <c r="Z179" s="119" t="s">
        <v>230</v>
      </c>
      <c r="AA179" s="119" t="s">
        <v>131</v>
      </c>
    </row>
    <row r="180" spans="1:27" ht="25.5">
      <c r="A180" s="116">
        <v>107</v>
      </c>
      <c r="B180" s="117" t="s">
        <v>429</v>
      </c>
      <c r="C180" s="118" t="s">
        <v>433</v>
      </c>
      <c r="D180" s="125" t="s">
        <v>434</v>
      </c>
      <c r="E180" s="120">
        <v>5</v>
      </c>
      <c r="F180" s="119" t="s">
        <v>174</v>
      </c>
      <c r="H180" s="121">
        <f>ROUND(E180*G180, 2)</f>
        <v>0</v>
      </c>
      <c r="J180" s="121">
        <f>ROUND(E180*G180, 2)</f>
        <v>0</v>
      </c>
      <c r="O180" s="119">
        <v>20</v>
      </c>
      <c r="P180" s="119" t="s">
        <v>131</v>
      </c>
      <c r="T180" s="123" t="s">
        <v>2</v>
      </c>
      <c r="U180" s="123" t="s">
        <v>2</v>
      </c>
      <c r="V180" s="123" t="s">
        <v>432</v>
      </c>
      <c r="W180" s="124">
        <v>5</v>
      </c>
      <c r="Z180" s="119" t="s">
        <v>230</v>
      </c>
      <c r="AA180" s="119" t="s">
        <v>131</v>
      </c>
    </row>
    <row r="181" spans="1:27">
      <c r="D181" s="136" t="s">
        <v>435</v>
      </c>
      <c r="E181" s="137">
        <f>J181</f>
        <v>0</v>
      </c>
      <c r="H181" s="137">
        <f>SUM(H177:H180)</f>
        <v>0</v>
      </c>
      <c r="I181" s="137">
        <f>SUM(I177:I180)</f>
        <v>0</v>
      </c>
      <c r="J181" s="137">
        <f>SUM(J177:J180)</f>
        <v>0</v>
      </c>
      <c r="L181" s="138">
        <f>SUM(L177:L180)</f>
        <v>0</v>
      </c>
      <c r="N181" s="139">
        <f>SUM(N177:N180)</f>
        <v>0</v>
      </c>
      <c r="W181" s="124">
        <f>SUM(W177:W180)</f>
        <v>17</v>
      </c>
    </row>
    <row r="183" spans="1:27">
      <c r="D183" s="136" t="s">
        <v>435</v>
      </c>
      <c r="E183" s="137">
        <f>J183</f>
        <v>0</v>
      </c>
      <c r="H183" s="137">
        <f>+H181</f>
        <v>0</v>
      </c>
      <c r="I183" s="137">
        <f>+I181</f>
        <v>0</v>
      </c>
      <c r="J183" s="137">
        <f>+J181</f>
        <v>0</v>
      </c>
      <c r="L183" s="138">
        <f>+L181</f>
        <v>0</v>
      </c>
      <c r="N183" s="139">
        <f>+N181</f>
        <v>0</v>
      </c>
      <c r="W183" s="124">
        <f>+W181</f>
        <v>17</v>
      </c>
    </row>
    <row r="185" spans="1:27">
      <c r="D185" s="140" t="s">
        <v>436</v>
      </c>
      <c r="E185" s="137">
        <f>J185</f>
        <v>0</v>
      </c>
      <c r="H185" s="137">
        <f>+H48+H167+H175+H183</f>
        <v>0</v>
      </c>
      <c r="I185" s="137">
        <f>+I48+I167+I175+I183</f>
        <v>0</v>
      </c>
      <c r="J185" s="137">
        <f>+J48+J167+J175+J183</f>
        <v>0</v>
      </c>
      <c r="L185" s="138">
        <f>+L48+L167+L175+L183</f>
        <v>9.5176268000000004</v>
      </c>
      <c r="N185" s="139">
        <f>+N48+N167+N175+N183</f>
        <v>20.284810000000004</v>
      </c>
      <c r="W185" s="124">
        <f>+W48+W167+W175+W183</f>
        <v>533.50800000000004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2009-04-24T07:21:38Z</cp:lastPrinted>
  <dcterms:created xsi:type="dcterms:W3CDTF">1999-04-06T07:39:42Z</dcterms:created>
  <dcterms:modified xsi:type="dcterms:W3CDTF">2020-11-06T06:48:37Z</dcterms:modified>
</cp:coreProperties>
</file>