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8 - Príloha č. 8 - VV\MK RV - VV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F13" i="4"/>
  <c r="C13" i="4"/>
  <c r="W20" i="5"/>
  <c r="G13" i="4" s="1"/>
  <c r="N20" i="5"/>
  <c r="I20" i="5"/>
  <c r="L19" i="5"/>
  <c r="L20" i="5" s="1"/>
  <c r="E13" i="4" s="1"/>
  <c r="J19" i="5"/>
  <c r="J20" i="5" s="1"/>
  <c r="H19" i="5"/>
  <c r="H20" i="5" s="1"/>
  <c r="B13" i="4" s="1"/>
  <c r="G12" i="4"/>
  <c r="W16" i="5"/>
  <c r="W22" i="5" s="1"/>
  <c r="N16" i="5"/>
  <c r="N22" i="5" s="1"/>
  <c r="I16" i="5"/>
  <c r="I22" i="5" s="1"/>
  <c r="L15" i="5"/>
  <c r="J15" i="5"/>
  <c r="H15" i="5"/>
  <c r="L14" i="5"/>
  <c r="L16" i="5" s="1"/>
  <c r="J14" i="5"/>
  <c r="J16" i="5"/>
  <c r="J22" i="5" s="1"/>
  <c r="H14" i="5"/>
  <c r="H16" i="5" s="1"/>
  <c r="F1" i="3"/>
  <c r="J13" i="3"/>
  <c r="J14" i="3"/>
  <c r="F17" i="3"/>
  <c r="F18" i="3"/>
  <c r="F19" i="3"/>
  <c r="J20" i="3"/>
  <c r="F26" i="3"/>
  <c r="J26" i="3"/>
  <c r="D8" i="5"/>
  <c r="B8" i="4"/>
  <c r="D12" i="4"/>
  <c r="E16" i="5"/>
  <c r="N24" i="5" l="1"/>
  <c r="F17" i="4" s="1"/>
  <c r="F14" i="4"/>
  <c r="D14" i="4"/>
  <c r="E22" i="5"/>
  <c r="J24" i="5"/>
  <c r="E12" i="4"/>
  <c r="L22" i="5"/>
  <c r="W24" i="5"/>
  <c r="G17" i="4" s="1"/>
  <c r="G14" i="4"/>
  <c r="I24" i="5"/>
  <c r="C17" i="4" s="1"/>
  <c r="C14" i="4"/>
  <c r="E16" i="3"/>
  <c r="E20" i="3" s="1"/>
  <c r="H22" i="5"/>
  <c r="B12" i="4"/>
  <c r="D13" i="4"/>
  <c r="E20" i="5"/>
  <c r="F12" i="4"/>
  <c r="C12" i="4"/>
  <c r="D17" i="4" l="1"/>
  <c r="E24" i="5"/>
  <c r="L24" i="5"/>
  <c r="E17" i="4" s="1"/>
  <c r="E14" i="4"/>
  <c r="B14" i="4"/>
  <c r="H24" i="5"/>
  <c r="B17" i="4" s="1"/>
  <c r="D16" i="3"/>
  <c r="D20" i="3" l="1"/>
  <c r="F16" i="3"/>
  <c r="F20" i="3" s="1"/>
  <c r="J28" i="3" s="1"/>
  <c r="I29" i="3" l="1"/>
  <c r="J29" i="3" s="1"/>
  <c r="J31" i="3"/>
  <c r="F13" i="3" l="1"/>
  <c r="J12" i="3"/>
  <c r="F12" i="3"/>
  <c r="F14" i="3"/>
</calcChain>
</file>

<file path=xl/sharedStrings.xml><?xml version="1.0" encoding="utf-8"?>
<sst xmlns="http://schemas.openxmlformats.org/spreadsheetml/2006/main" count="249" uniqueCount="145">
  <si>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</si>
  <si>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</si>
  <si>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</si>
  <si>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</si>
  <si>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</si>
  <si>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</si>
  <si>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</si>
  <si>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</si>
  <si>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</si>
  <si>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</si>
  <si>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</si>
  <si>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</si>
  <si>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</si>
  <si>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</si>
  <si>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</si>
  <si>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</si>
  <si>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</si>
  <si>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</si>
  <si>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</si>
  <si>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</si>
  <si>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</si>
  <si>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</si>
  <si>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</si>
  <si>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</si>
  <si>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</si>
  <si>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</si>
  <si>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</si>
  <si>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</si>
  <si>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</si>
  <si>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</si>
  <si>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</si>
  <si>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</si>
  <si>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</si>
  <si>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</si>
  <si>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</si>
  <si>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</si>
  <si>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</si>
  <si>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</si>
  <si>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</si>
  <si>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</si>
  <si>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</si>
  <si>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</si>
  <si>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</si>
  <si>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</si>
  <si>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</si>
  <si>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</si>
  <si>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</si>
  <si>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</si>
  <si>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</si>
  <si>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</si>
  <si>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</si>
  <si>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</si>
  <si>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</si>
  <si>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</si>
  <si>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</si>
  <si>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</si>
  <si>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</si>
  <si>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</si>
  <si>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</si>
  <si>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</si>
  <si>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</si>
  <si>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</si>
  <si>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</si>
  <si>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</si>
  <si>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</si>
  <si>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</si>
  <si>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</si>
  <si>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</si>
  <si>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</si>
  <si>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</si>
  <si>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</si>
  <si>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</si>
  <si>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</si>
  <si>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</si>
  <si>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</si>
  <si>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</si>
  <si>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</si>
  <si>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</si>
  <si>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</si>
  <si>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</si>
  <si>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</si>
  <si>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</si>
  <si>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</si>
  <si>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</si>
  <si>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</si>
  <si>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</si>
  <si>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</si>
  <si>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</si>
  <si>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</si>
  <si>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</si>
  <si>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</si>
  <si>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</si>
  <si>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</si>
  <si>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</si>
  <si>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</si>
  <si>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</si>
  <si>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</si>
  <si>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</si>
  <si>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</si>
  <si>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</si>
  <si>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</si>
  <si>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</si>
  <si>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</si>
  <si>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</si>
  <si>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15.10.2020</t>
  </si>
  <si>
    <t>Stavba :Obnova povrchu MK v meste Rožňava</t>
  </si>
  <si>
    <t>Objekt :Splavná ulica</t>
  </si>
  <si>
    <t>JKSO :</t>
  </si>
  <si>
    <t>15.10.2020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</si>
  <si>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</si>
  <si>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</si>
  <si>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</si>
  <si>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</si>
  <si>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</si>
  <si>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</si>
  <si>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</si>
  <si>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</si>
  <si>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</si>
  <si>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</si>
  <si>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</si>
  <si>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</si>
  <si>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</si>
  <si>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</si>
  <si>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</si>
  <si>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</si>
  <si>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</si>
  <si>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</si>
  <si>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5 - KOMUNIKÁCIE</t>
  </si>
  <si>
    <t>221</t>
  </si>
  <si>
    <t xml:space="preserve">56630-1111   </t>
  </si>
  <si>
    <t xml:space="preserve">Úprava doterajšieho krytu z kameniva drv. s doplnením kamenivom do 0,06 m3/m2                                           </t>
  </si>
  <si>
    <t xml:space="preserve">m2      </t>
  </si>
  <si>
    <t xml:space="preserve">                    </t>
  </si>
  <si>
    <t>45.23.11</t>
  </si>
  <si>
    <t xml:space="preserve">57715-4311   </t>
  </si>
  <si>
    <t xml:space="preserve">Asfaltový beton vrstva obrusná alebo ložná AC 16 hr. po zhutnení 60 mm v pruhu š. nad 3 m z nemodifik. asfaltu tr.II    </t>
  </si>
  <si>
    <t>45.23.12</t>
  </si>
  <si>
    <t xml:space="preserve">5 - KOMUNIKÁCIE  spolu: </t>
  </si>
  <si>
    <t>8 - RÚROVÉ VEDENIA</t>
  </si>
  <si>
    <t xml:space="preserve">89923-1111   </t>
  </si>
  <si>
    <t xml:space="preserve">Výšková úprava uličného vstupu alebo vpuste do 20 cm zvýšením mreže                                                     </t>
  </si>
  <si>
    <t xml:space="preserve">kus     </t>
  </si>
  <si>
    <t xml:space="preserve">8 - RÚROVÉ VEDENIA  spolu: </t>
  </si>
  <si>
    <t xml:space="preserve">PRÁCE A DODÁVKY HSV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</si>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</sst>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B1" sqref="B1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108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109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110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110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110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111</v>
      </c>
      <c r="D12" s="23"/>
      <c r="E12" s="23"/>
      <c r="F12" s="110">
        <f>IF(B12&lt;&gt;0,ROUND($J$31/B12,0),0)</f>
        <v>0</v>
      </c>
      <c r="G12" s="24">
        <v>1</v>
      </c>
      <c r="H12" s="23" t="s">
        <v>114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112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113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Prehlad!H22</f>
        <v>0</v>
      </c>
      <c r="E16" s="126">
        <f>Prehlad!I22</f>
        <v>0</v>
      </c>
      <c r="F16" s="127">
        <f>D16+E16</f>
        <v>0</v>
      </c>
      <c r="G16" s="52">
        <v>6</v>
      </c>
      <c r="H16" s="54" t="s">
        <v>115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116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117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118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119</v>
      </c>
      <c r="D23" s="91"/>
      <c r="E23" s="62">
        <v>0</v>
      </c>
      <c r="F23" s="129">
        <v>0</v>
      </c>
      <c r="G23" s="55">
        <v>17</v>
      </c>
      <c r="H23" s="57" t="s">
        <v>121</v>
      </c>
      <c r="I23" s="61"/>
      <c r="J23" s="129">
        <v>0</v>
      </c>
    </row>
    <row r="24" spans="2:10" ht="18" customHeight="1">
      <c r="B24" s="55">
        <v>13</v>
      </c>
      <c r="C24" s="57" t="s">
        <v>120</v>
      </c>
      <c r="D24" s="91"/>
      <c r="E24" s="62">
        <v>0</v>
      </c>
      <c r="F24" s="129">
        <v>0</v>
      </c>
      <c r="G24" s="55">
        <v>18</v>
      </c>
      <c r="H24" s="57" t="s">
        <v>122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123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124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125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127</v>
      </c>
      <c r="B12" s="6">
        <f>Prehlad!H16</f>
        <v>0</v>
      </c>
      <c r="C12" s="6">
        <f>Prehlad!I16</f>
        <v>0</v>
      </c>
      <c r="D12" s="6">
        <f>Prehlad!J16</f>
        <v>0</v>
      </c>
      <c r="E12" s="7">
        <f>Prehlad!L16</f>
        <v>79.381249999999994</v>
      </c>
      <c r="F12" s="5">
        <f>Prehlad!N16</f>
        <v>0</v>
      </c>
      <c r="G12" s="5">
        <f>Prehlad!W16</f>
        <v>55.9</v>
      </c>
    </row>
    <row r="13" spans="1:30">
      <c r="A13" s="1" t="s">
        <v>138</v>
      </c>
      <c r="B13" s="6">
        <f>Prehlad!H20</f>
        <v>0</v>
      </c>
      <c r="C13" s="6">
        <f>Prehlad!I20</f>
        <v>0</v>
      </c>
      <c r="D13" s="6">
        <f>Prehlad!J20</f>
        <v>0</v>
      </c>
      <c r="E13" s="7">
        <f>Prehlad!L20</f>
        <v>1.59612</v>
      </c>
      <c r="F13" s="5">
        <f>Prehlad!N20</f>
        <v>0</v>
      </c>
      <c r="G13" s="5">
        <f>Prehlad!W20</f>
        <v>15.356</v>
      </c>
    </row>
    <row r="14" spans="1:30">
      <c r="A14" s="1" t="s">
        <v>143</v>
      </c>
      <c r="B14" s="6">
        <f>Prehlad!H22</f>
        <v>0</v>
      </c>
      <c r="C14" s="6">
        <f>Prehlad!I22</f>
        <v>0</v>
      </c>
      <c r="D14" s="6">
        <f>Prehlad!J22</f>
        <v>0</v>
      </c>
      <c r="E14" s="7">
        <f>Prehlad!L22</f>
        <v>80.977369999999993</v>
      </c>
      <c r="F14" s="5">
        <f>Prehlad!N22</f>
        <v>0</v>
      </c>
      <c r="G14" s="5">
        <f>Prehlad!W22</f>
        <v>71.256</v>
      </c>
    </row>
    <row r="17" spans="1:7">
      <c r="A17" s="1" t="s">
        <v>144</v>
      </c>
      <c r="B17" s="6">
        <f>Prehlad!H24</f>
        <v>0</v>
      </c>
      <c r="C17" s="6">
        <f>Prehlad!I24</f>
        <v>0</v>
      </c>
      <c r="D17" s="6">
        <f>Prehlad!J24</f>
        <v>0</v>
      </c>
      <c r="E17" s="7">
        <f>Prehlad!L24</f>
        <v>80.977369999999993</v>
      </c>
      <c r="F17" s="5">
        <f>Prehlad!N24</f>
        <v>0</v>
      </c>
      <c r="G17" s="5">
        <f>Prehlad!W24</f>
        <v>71.256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showGridLines="0" workbookViewId="0">
      <pane ySplit="10" topLeftCell="A17" activePane="bottomLeft" state="frozen"/>
      <selection pane="bottomLeft" activeCell="C26" sqref="C26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126</v>
      </c>
    </row>
    <row r="13" spans="1:34">
      <c r="B13" s="118" t="s">
        <v>127</v>
      </c>
    </row>
    <row r="14" spans="1:34" ht="25.5">
      <c r="A14" s="116">
        <v>1</v>
      </c>
      <c r="B14" s="117" t="s">
        <v>128</v>
      </c>
      <c r="C14" s="118" t="s">
        <v>129</v>
      </c>
      <c r="D14" s="125" t="s">
        <v>130</v>
      </c>
      <c r="E14" s="120">
        <v>325</v>
      </c>
      <c r="F14" s="119" t="s">
        <v>131</v>
      </c>
      <c r="H14" s="121">
        <f>ROUND(E14*G14, 2)</f>
        <v>0</v>
      </c>
      <c r="J14" s="121">
        <f>ROUND(E14*G14, 2)</f>
        <v>0</v>
      </c>
      <c r="K14" s="122">
        <v>9.8479999999999998E-2</v>
      </c>
      <c r="L14" s="122">
        <f>E14*K14</f>
        <v>32.006</v>
      </c>
      <c r="O14" s="119">
        <v>20</v>
      </c>
      <c r="P14" s="119" t="s">
        <v>132</v>
      </c>
      <c r="T14" s="123" t="s">
        <v>2</v>
      </c>
      <c r="U14" s="123" t="s">
        <v>2</v>
      </c>
      <c r="V14" s="123" t="s">
        <v>49</v>
      </c>
      <c r="W14" s="124">
        <v>6.5</v>
      </c>
      <c r="Z14" s="119" t="s">
        <v>133</v>
      </c>
      <c r="AA14" s="119">
        <v>2201010300802</v>
      </c>
    </row>
    <row r="15" spans="1:34" ht="38.25">
      <c r="A15" s="116">
        <v>2</v>
      </c>
      <c r="B15" s="117" t="s">
        <v>128</v>
      </c>
      <c r="C15" s="118" t="s">
        <v>134</v>
      </c>
      <c r="D15" s="125" t="s">
        <v>135</v>
      </c>
      <c r="E15" s="120">
        <v>325</v>
      </c>
      <c r="F15" s="119" t="s">
        <v>131</v>
      </c>
      <c r="H15" s="121">
        <f>ROUND(E15*G15, 2)</f>
        <v>0</v>
      </c>
      <c r="J15" s="121">
        <f>ROUND(E15*G15, 2)</f>
        <v>0</v>
      </c>
      <c r="K15" s="122">
        <v>0.14577000000000001</v>
      </c>
      <c r="L15" s="122">
        <f>E15*K15</f>
        <v>47.375250000000001</v>
      </c>
      <c r="O15" s="119">
        <v>20</v>
      </c>
      <c r="P15" s="119" t="s">
        <v>132</v>
      </c>
      <c r="T15" s="123" t="s">
        <v>2</v>
      </c>
      <c r="U15" s="123" t="s">
        <v>2</v>
      </c>
      <c r="V15" s="123" t="s">
        <v>49</v>
      </c>
      <c r="W15" s="124">
        <v>49.4</v>
      </c>
      <c r="Z15" s="119" t="s">
        <v>136</v>
      </c>
      <c r="AA15" s="119" t="s">
        <v>132</v>
      </c>
    </row>
    <row r="16" spans="1:34">
      <c r="D16" s="136" t="s">
        <v>137</v>
      </c>
      <c r="E16" s="137">
        <f>J16</f>
        <v>0</v>
      </c>
      <c r="H16" s="137">
        <f>SUM(H12:H15)</f>
        <v>0</v>
      </c>
      <c r="I16" s="137">
        <f>SUM(I12:I15)</f>
        <v>0</v>
      </c>
      <c r="J16" s="137">
        <f>SUM(J12:J15)</f>
        <v>0</v>
      </c>
      <c r="L16" s="138">
        <f>SUM(L12:L15)</f>
        <v>79.381249999999994</v>
      </c>
      <c r="N16" s="139">
        <f>SUM(N12:N15)</f>
        <v>0</v>
      </c>
      <c r="W16" s="124">
        <f>SUM(W12:W15)</f>
        <v>55.9</v>
      </c>
    </row>
    <row r="18" spans="1:27">
      <c r="B18" s="118" t="s">
        <v>138</v>
      </c>
    </row>
    <row r="19" spans="1:27" ht="25.5">
      <c r="A19" s="116">
        <v>3</v>
      </c>
      <c r="B19" s="117" t="s">
        <v>128</v>
      </c>
      <c r="C19" s="118" t="s">
        <v>139</v>
      </c>
      <c r="D19" s="125" t="s">
        <v>140</v>
      </c>
      <c r="E19" s="120">
        <v>4</v>
      </c>
      <c r="F19" s="119" t="s">
        <v>141</v>
      </c>
      <c r="H19" s="121">
        <f>ROUND(E19*G19, 2)</f>
        <v>0</v>
      </c>
      <c r="J19" s="121">
        <f>ROUND(E19*G19, 2)</f>
        <v>0</v>
      </c>
      <c r="K19" s="122">
        <v>0.39903</v>
      </c>
      <c r="L19" s="122">
        <f>E19*K19</f>
        <v>1.59612</v>
      </c>
      <c r="O19" s="119">
        <v>20</v>
      </c>
      <c r="P19" s="119" t="s">
        <v>132</v>
      </c>
      <c r="T19" s="123" t="s">
        <v>2</v>
      </c>
      <c r="U19" s="123" t="s">
        <v>2</v>
      </c>
      <c r="V19" s="123" t="s">
        <v>49</v>
      </c>
      <c r="W19" s="124">
        <v>15.356</v>
      </c>
      <c r="Z19" s="119" t="s">
        <v>136</v>
      </c>
      <c r="AA19" s="119">
        <v>2225149101801</v>
      </c>
    </row>
    <row r="20" spans="1:27">
      <c r="D20" s="136" t="s">
        <v>142</v>
      </c>
      <c r="E20" s="137">
        <f>J20</f>
        <v>0</v>
      </c>
      <c r="H20" s="137">
        <f>SUM(H18:H19)</f>
        <v>0</v>
      </c>
      <c r="I20" s="137">
        <f>SUM(I18:I19)</f>
        <v>0</v>
      </c>
      <c r="J20" s="137">
        <f>SUM(J18:J19)</f>
        <v>0</v>
      </c>
      <c r="L20" s="138">
        <f>SUM(L18:L19)</f>
        <v>1.59612</v>
      </c>
      <c r="N20" s="139">
        <f>SUM(N18:N19)</f>
        <v>0</v>
      </c>
      <c r="W20" s="124">
        <f>SUM(W18:W19)</f>
        <v>15.356</v>
      </c>
    </row>
    <row r="22" spans="1:27">
      <c r="D22" s="136" t="s">
        <v>143</v>
      </c>
      <c r="E22" s="137">
        <f>J22</f>
        <v>0</v>
      </c>
      <c r="H22" s="137">
        <f>+H16+H20</f>
        <v>0</v>
      </c>
      <c r="I22" s="137">
        <f>+I16+I20</f>
        <v>0</v>
      </c>
      <c r="J22" s="137">
        <f>+J16+J20</f>
        <v>0</v>
      </c>
      <c r="L22" s="138">
        <f>+L16+L20</f>
        <v>80.977369999999993</v>
      </c>
      <c r="N22" s="139">
        <f>+N16+N20</f>
        <v>0</v>
      </c>
      <c r="W22" s="124">
        <f>+W16+W20</f>
        <v>71.256</v>
      </c>
    </row>
    <row r="24" spans="1:27">
      <c r="D24" s="140" t="s">
        <v>144</v>
      </c>
      <c r="E24" s="137">
        <f>J24</f>
        <v>0</v>
      </c>
      <c r="H24" s="137">
        <f>+H22</f>
        <v>0</v>
      </c>
      <c r="I24" s="137">
        <f>+I22</f>
        <v>0</v>
      </c>
      <c r="J24" s="137">
        <f>+J22</f>
        <v>0</v>
      </c>
      <c r="L24" s="138">
        <f>+L22</f>
        <v>80.977369999999993</v>
      </c>
      <c r="N24" s="139">
        <f>+N22</f>
        <v>0</v>
      </c>
      <c r="W24" s="124">
        <f>+W22</f>
        <v>71.256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2020-11-06T06:57:23Z</dcterms:modified>
</cp:coreProperties>
</file>