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8 - Príloha č. 8 - VV\MK RV - VV\"/>
    </mc:Choice>
  </mc:AlternateContent>
  <bookViews>
    <workbookView xWindow="0" yWindow="0" windowWidth="28800" windowHeight="12300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 s="1"/>
  <c r="F14" i="4"/>
  <c r="C14" i="4"/>
  <c r="W24" i="5"/>
  <c r="G14" i="4" s="1"/>
  <c r="N24" i="5"/>
  <c r="L24" i="5"/>
  <c r="E14" i="4" s="1"/>
  <c r="I24" i="5"/>
  <c r="L23" i="5"/>
  <c r="J23" i="5"/>
  <c r="J24" i="5" s="1"/>
  <c r="H23" i="5"/>
  <c r="H24" i="5" s="1"/>
  <c r="B14" i="4" s="1"/>
  <c r="W20" i="5"/>
  <c r="G13" i="4" s="1"/>
  <c r="N20" i="5"/>
  <c r="F13" i="4" s="1"/>
  <c r="I20" i="5"/>
  <c r="C13" i="4" s="1"/>
  <c r="L19" i="5"/>
  <c r="J19" i="5"/>
  <c r="H19" i="5"/>
  <c r="L18" i="5"/>
  <c r="L20" i="5" s="1"/>
  <c r="E13" i="4" s="1"/>
  <c r="J18" i="5"/>
  <c r="J20" i="5"/>
  <c r="H18" i="5"/>
  <c r="H20" i="5" s="1"/>
  <c r="B13" i="4" s="1"/>
  <c r="G12" i="4"/>
  <c r="C12" i="4"/>
  <c r="W15" i="5"/>
  <c r="W26" i="5" s="1"/>
  <c r="L15" i="5"/>
  <c r="L26" i="5" s="1"/>
  <c r="I15" i="5"/>
  <c r="I26" i="5" s="1"/>
  <c r="N14" i="5"/>
  <c r="N15" i="5" s="1"/>
  <c r="J14" i="5"/>
  <c r="J15" i="5" s="1"/>
  <c r="H14" i="5"/>
  <c r="H15" i="5"/>
  <c r="F1" i="3"/>
  <c r="J13" i="3"/>
  <c r="J14" i="3"/>
  <c r="F17" i="3"/>
  <c r="F18" i="3"/>
  <c r="F19" i="3"/>
  <c r="J20" i="3"/>
  <c r="F26" i="3"/>
  <c r="J26" i="3"/>
  <c r="D8" i="5"/>
  <c r="B8" i="4"/>
  <c r="D13" i="4"/>
  <c r="E20" i="5"/>
  <c r="L28" i="5" l="1"/>
  <c r="E18" i="4" s="1"/>
  <c r="E15" i="4"/>
  <c r="C15" i="4"/>
  <c r="E16" i="3"/>
  <c r="E20" i="3" s="1"/>
  <c r="I28" i="5"/>
  <c r="C18" i="4" s="1"/>
  <c r="H26" i="5"/>
  <c r="W28" i="5"/>
  <c r="G18" i="4" s="1"/>
  <c r="G15" i="4"/>
  <c r="D12" i="4"/>
  <c r="E15" i="5"/>
  <c r="J26" i="5"/>
  <c r="D14" i="4"/>
  <c r="E24" i="5"/>
  <c r="F12" i="4"/>
  <c r="N26" i="5"/>
  <c r="B12" i="4"/>
  <c r="E12" i="4"/>
  <c r="B15" i="4" l="1"/>
  <c r="H28" i="5"/>
  <c r="B18" i="4" s="1"/>
  <c r="D16" i="3"/>
  <c r="D15" i="4"/>
  <c r="E26" i="5"/>
  <c r="J28" i="5"/>
  <c r="N28" i="5"/>
  <c r="F18" i="4" s="1"/>
  <c r="F15" i="4"/>
  <c r="E28" i="5" l="1"/>
  <c r="D18" i="4"/>
  <c r="F16" i="3"/>
  <c r="F20" i="3" s="1"/>
  <c r="J28" i="3" s="1"/>
  <c r="D20" i="3"/>
  <c r="I29" i="3" l="1"/>
  <c r="J29" i="3" s="1"/>
  <c r="J31" i="3" s="1"/>
  <c r="F12" i="3" l="1"/>
  <c r="J12" i="3"/>
  <c r="F14" i="3"/>
  <c r="F13" i="3"/>
</calcChain>
</file>

<file path=xl/sharedStrings.xml><?xml version="1.0" encoding="utf-8"?>
<sst xmlns="http://schemas.openxmlformats.org/spreadsheetml/2006/main" count="261" uniqueCount="150">
  <si>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</si>
  <si>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</si>
  <si>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</si>
  <si>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</si>
  <si>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</si>
  <si>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</si>
  <si>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</si>
  <si>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</si>
  <si>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</si>
  <si>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</si>
  <si>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</si>
  <si>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</si>
  <si>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</si>
  <si>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</si>
  <si>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</si>
  <si>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</si>
  <si>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</si>
  <si>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</si>
  <si>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</si>
  <si>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</si>
  <si>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</si>
  <si>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</si>
  <si>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</si>
  <si>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</si>
  <si>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</si>
  <si>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</si>
  <si>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</si>
  <si>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</si>
  <si>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</si>
  <si>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</si>
  <si>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</si>
  <si>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</si>
  <si>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</si>
  <si>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</si>
  <si>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</si>
  <si>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</si>
  <si>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</si>
  <si>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</si>
  <si>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</si>
  <si>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</si>
  <si>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</si>
  <si>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</si>
  <si>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</si>
  <si>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</si>
  <si>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</si>
  <si>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</si>
  <si>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</si>
  <si>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</si>
  <si>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</si>
  <si>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</si>
  <si>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</si>
  <si>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</si>
  <si>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</si>
  <si>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</si>
  <si>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</si>
  <si>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</si>
  <si>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</si>
  <si>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</si>
  <si>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</si>
  <si>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</si>
  <si>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</si>
  <si>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</si>
  <si>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</si>
  <si>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</si>
  <si>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</si>
  <si>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</si>
  <si>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</si>
  <si>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</si>
  <si>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</si>
  <si>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</si>
  <si>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</si>
  <si>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</si>
  <si>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</si>
  <si>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</si>
  <si>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</si>
  <si>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</si>
  <si>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</si>
  <si>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</si>
  <si>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</si>
  <si>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</si>
  <si>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</si>
  <si>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</si>
  <si>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</si>
  <si>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</si>
  <si>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</si>
  <si>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</si>
  <si>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</si>
  <si>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</si>
  <si>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</si>
  <si>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</si>
  <si>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</si>
  <si>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</si>
  <si>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</si>
  <si>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</si>
  <si>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</si>
  <si>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</si>
  <si>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</si>
  <si>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</si>
  <si>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</si>
  <si>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</si>
  <si>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</si>
  <si>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</si>
  <si>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</si>
  <si>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</si>
  <si>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15.10.2020</t>
  </si>
  <si>
    <t>Stavba :Obnova povrchu MK v meste Rožňava</t>
  </si>
  <si>
    <t>Objekt :Ulica Kósu Schoppera</t>
  </si>
  <si>
    <t>JKSO :</t>
  </si>
  <si>
    <t>15.10.2020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</si>
  <si>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</si>
  <si>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</si>
  <si>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</si>
  <si>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</si>
  <si>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</si>
  <si>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</si>
  <si>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</si>
  <si>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</si>
  <si>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</si>
  <si>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</si>
  <si>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</si>
  <si>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</si>
  <si>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</si>
  <si>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</si>
  <si>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</si>
  <si>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</si>
  <si>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</si>
  <si>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</si>
  <si>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</si>
  <si>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272</t>
  </si>
  <si>
    <t xml:space="preserve">11315-2530   </t>
  </si>
  <si>
    <t xml:space="preserve">Frézovanie asf. podkladu alebo krytu bez prek. plochy cez 1000 do 10000 m2, pruh š. 1mm hr. do 5 cm                     </t>
  </si>
  <si>
    <t xml:space="preserve">m2      </t>
  </si>
  <si>
    <t xml:space="preserve">                    </t>
  </si>
  <si>
    <t>45.11.11</t>
  </si>
  <si>
    <t xml:space="preserve">1 - ZEMNE PRÁCE  spolu: </t>
  </si>
  <si>
    <t>5 - KOMUNIKÁCIE</t>
  </si>
  <si>
    <t>221</t>
  </si>
  <si>
    <t xml:space="preserve">57321-1108   </t>
  </si>
  <si>
    <t xml:space="preserve">Postrek asfaltový spojovací  bez posypu kamenivom z asfaltu cestného v množstve do 0,5 kg/m2                            </t>
  </si>
  <si>
    <t>45.23.12</t>
  </si>
  <si>
    <t xml:space="preserve">57714-4231   </t>
  </si>
  <si>
    <t xml:space="preserve">Asfaltový betón vrstva obrusná AC 11 O v pruhu š. do 3 m z nemodofik. asfaltu tr. II, po zhutnení hr. 50 mm             </t>
  </si>
  <si>
    <t xml:space="preserve">5 - KOMUNIKÁCIE  spolu: </t>
  </si>
  <si>
    <t>8 - RÚROVÉ VEDENIA</t>
  </si>
  <si>
    <t xml:space="preserve">89923-1111   </t>
  </si>
  <si>
    <t xml:space="preserve">Výšková úprava uličného vstupu alebo vpuste do 20 cm zvýšením mreže                                                     </t>
  </si>
  <si>
    <t xml:space="preserve">kus     </t>
  </si>
  <si>
    <t xml:space="preserve">8 - RÚROVÉ VEDENIA  spolu: </t>
  </si>
  <si>
    <t xml:space="preserve">PRÁCE A DODÁVKY HSV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</si>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</sst>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6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9" applyFont="1" applyBorder="1" applyAlignment="1">
      <alignment horizontal="left" vertical="center"/>
    </xf>
    <xf numFmtId="0" fontId="1" fillId="0" borderId="16" xfId="29" applyFont="1" applyBorder="1" applyAlignment="1">
      <alignment horizontal="left" vertical="center"/>
    </xf>
    <xf numFmtId="0" fontId="1" fillId="0" borderId="16" xfId="29" applyFont="1" applyBorder="1" applyAlignment="1">
      <alignment horizontal="right" vertical="center"/>
    </xf>
    <xf numFmtId="0" fontId="1" fillId="0" borderId="17" xfId="29" applyFont="1" applyBorder="1" applyAlignment="1">
      <alignment horizontal="left" vertical="center"/>
    </xf>
    <xf numFmtId="0" fontId="1" fillId="0" borderId="18" xfId="29" applyFont="1" applyBorder="1" applyAlignment="1">
      <alignment horizontal="left" vertical="center"/>
    </xf>
    <xf numFmtId="0" fontId="1" fillId="0" borderId="19" xfId="29" applyFont="1" applyBorder="1" applyAlignment="1">
      <alignment horizontal="left" vertical="center"/>
    </xf>
    <xf numFmtId="0" fontId="1" fillId="0" borderId="19" xfId="29" applyFont="1" applyBorder="1" applyAlignment="1">
      <alignment horizontal="right" vertical="center"/>
    </xf>
    <xf numFmtId="0" fontId="1" fillId="0" borderId="20" xfId="29" applyFont="1" applyBorder="1" applyAlignment="1">
      <alignment horizontal="left" vertical="center"/>
    </xf>
    <xf numFmtId="0" fontId="1" fillId="0" borderId="21" xfId="29" applyFont="1" applyBorder="1" applyAlignment="1">
      <alignment horizontal="left" vertical="center"/>
    </xf>
    <xf numFmtId="0" fontId="1" fillId="0" borderId="22" xfId="29" applyFont="1" applyBorder="1" applyAlignment="1">
      <alignment horizontal="left" vertical="center"/>
    </xf>
    <xf numFmtId="0" fontId="1" fillId="0" borderId="22" xfId="29" applyFont="1" applyBorder="1" applyAlignment="1">
      <alignment horizontal="right" vertical="center"/>
    </xf>
    <xf numFmtId="0" fontId="1" fillId="0" borderId="23" xfId="29" applyFont="1" applyBorder="1" applyAlignment="1">
      <alignment horizontal="left" vertical="center"/>
    </xf>
    <xf numFmtId="0" fontId="1" fillId="0" borderId="24" xfId="29" applyFont="1" applyBorder="1" applyAlignment="1">
      <alignment horizontal="left" vertical="center"/>
    </xf>
    <xf numFmtId="0" fontId="1" fillId="0" borderId="25" xfId="29" applyFont="1" applyBorder="1" applyAlignment="1">
      <alignment horizontal="right" vertical="center"/>
    </xf>
    <xf numFmtId="0" fontId="1" fillId="0" borderId="25" xfId="29" applyFont="1" applyBorder="1" applyAlignment="1">
      <alignment horizontal="left" vertical="center"/>
    </xf>
    <xf numFmtId="0" fontId="1" fillId="0" borderId="26" xfId="29" applyFont="1" applyBorder="1" applyAlignment="1">
      <alignment horizontal="left" vertical="center"/>
    </xf>
    <xf numFmtId="0" fontId="1" fillId="0" borderId="27" xfId="29" applyFont="1" applyBorder="1" applyAlignment="1">
      <alignment horizontal="left" vertical="center"/>
    </xf>
    <xf numFmtId="0" fontId="1" fillId="0" borderId="28" xfId="29" applyFont="1" applyBorder="1" applyAlignment="1">
      <alignment horizontal="right" vertical="center"/>
    </xf>
    <xf numFmtId="0" fontId="1" fillId="0" borderId="28" xfId="29" applyFont="1" applyBorder="1" applyAlignment="1">
      <alignment horizontal="left" vertical="center"/>
    </xf>
    <xf numFmtId="0" fontId="1" fillId="0" borderId="29" xfId="29" applyFont="1" applyBorder="1" applyAlignment="1">
      <alignment horizontal="left" vertical="center"/>
    </xf>
    <xf numFmtId="0" fontId="1" fillId="0" borderId="30" xfId="29" applyFont="1" applyBorder="1" applyAlignment="1">
      <alignment horizontal="left" vertical="center"/>
    </xf>
    <xf numFmtId="0" fontId="1" fillId="0" borderId="31" xfId="29" applyFont="1" applyBorder="1" applyAlignment="1">
      <alignment horizontal="left" vertical="center"/>
    </xf>
    <xf numFmtId="0" fontId="1" fillId="0" borderId="32" xfId="29" applyFont="1" applyBorder="1" applyAlignment="1">
      <alignment horizontal="left" vertical="center"/>
    </xf>
    <xf numFmtId="0" fontId="1" fillId="0" borderId="33" xfId="29" applyFont="1" applyBorder="1" applyAlignment="1">
      <alignment horizontal="left" vertical="center"/>
    </xf>
    <xf numFmtId="0" fontId="1" fillId="0" borderId="34" xfId="29" applyFont="1" applyBorder="1" applyAlignment="1">
      <alignment horizontal="left" vertical="center"/>
    </xf>
    <xf numFmtId="0" fontId="1" fillId="0" borderId="34" xfId="29" applyFont="1" applyBorder="1" applyAlignment="1">
      <alignment horizontal="center" vertical="center"/>
    </xf>
    <xf numFmtId="0" fontId="1" fillId="0" borderId="35" xfId="29" applyFont="1" applyBorder="1" applyAlignment="1">
      <alignment horizontal="center" vertical="center"/>
    </xf>
    <xf numFmtId="0" fontId="1" fillId="0" borderId="36" xfId="29" applyFont="1" applyBorder="1" applyAlignment="1">
      <alignment horizontal="center" vertical="center"/>
    </xf>
    <xf numFmtId="0" fontId="1" fillId="0" borderId="37" xfId="29" applyFont="1" applyBorder="1" applyAlignment="1">
      <alignment horizontal="center" vertical="center"/>
    </xf>
    <xf numFmtId="0" fontId="1" fillId="0" borderId="38" xfId="29" applyFont="1" applyBorder="1" applyAlignment="1">
      <alignment horizontal="center" vertical="center"/>
    </xf>
    <xf numFmtId="0" fontId="1" fillId="0" borderId="39" xfId="29" applyFont="1" applyBorder="1" applyAlignment="1">
      <alignment horizontal="center" vertical="center"/>
    </xf>
    <xf numFmtId="0" fontId="1" fillId="0" borderId="40" xfId="29" applyFont="1" applyBorder="1" applyAlignment="1">
      <alignment horizontal="left" vertical="center"/>
    </xf>
    <xf numFmtId="0" fontId="1" fillId="0" borderId="41" xfId="29" applyFont="1" applyBorder="1" applyAlignment="1">
      <alignment horizontal="left" vertical="center"/>
    </xf>
    <xf numFmtId="0" fontId="1" fillId="0" borderId="42" xfId="29" applyFont="1" applyBorder="1" applyAlignment="1">
      <alignment horizontal="center" vertical="center"/>
    </xf>
    <xf numFmtId="0" fontId="1" fillId="0" borderId="3" xfId="29" applyFont="1" applyBorder="1" applyAlignment="1">
      <alignment horizontal="left" vertical="center"/>
    </xf>
    <xf numFmtId="0" fontId="1" fillId="0" borderId="43" xfId="29" applyFont="1" applyBorder="1" applyAlignment="1">
      <alignment horizontal="left" vertical="center"/>
    </xf>
    <xf numFmtId="0" fontId="1" fillId="0" borderId="44" xfId="29" applyFont="1" applyBorder="1" applyAlignment="1">
      <alignment horizontal="center" vertical="center"/>
    </xf>
    <xf numFmtId="0" fontId="1" fillId="0" borderId="45" xfId="29" applyFont="1" applyBorder="1" applyAlignment="1">
      <alignment horizontal="left" vertical="center"/>
    </xf>
    <xf numFmtId="0" fontId="1" fillId="0" borderId="46" xfId="29" applyFont="1" applyBorder="1" applyAlignment="1">
      <alignment horizontal="center" vertical="center"/>
    </xf>
    <xf numFmtId="0" fontId="1" fillId="0" borderId="47" xfId="29" applyFont="1" applyBorder="1" applyAlignment="1">
      <alignment horizontal="left" vertical="center"/>
    </xf>
    <xf numFmtId="10" fontId="1" fillId="0" borderId="47" xfId="29" applyNumberFormat="1" applyFont="1" applyBorder="1" applyAlignment="1">
      <alignment horizontal="right" vertical="center"/>
    </xf>
    <xf numFmtId="0" fontId="1" fillId="0" borderId="48" xfId="29" applyFont="1" applyBorder="1" applyAlignment="1">
      <alignment horizontal="left" vertical="center"/>
    </xf>
    <xf numFmtId="0" fontId="1" fillId="0" borderId="46" xfId="29" applyFont="1" applyBorder="1" applyAlignment="1">
      <alignment horizontal="right" vertical="center"/>
    </xf>
    <xf numFmtId="0" fontId="1" fillId="0" borderId="49" xfId="29" applyFont="1" applyBorder="1" applyAlignment="1">
      <alignment horizontal="center" vertical="center"/>
    </xf>
    <xf numFmtId="0" fontId="1" fillId="0" borderId="50" xfId="29" applyFont="1" applyBorder="1" applyAlignment="1">
      <alignment horizontal="left" vertical="center"/>
    </xf>
    <xf numFmtId="0" fontId="1" fillId="0" borderId="50" xfId="29" applyFont="1" applyBorder="1" applyAlignment="1">
      <alignment horizontal="right" vertical="center"/>
    </xf>
    <xf numFmtId="0" fontId="1" fillId="0" borderId="51" xfId="29" applyFont="1" applyBorder="1" applyAlignment="1">
      <alignment horizontal="right" vertical="center"/>
    </xf>
    <xf numFmtId="3" fontId="1" fillId="0" borderId="0" xfId="29" applyNumberFormat="1" applyFont="1" applyBorder="1" applyAlignment="1">
      <alignment horizontal="right" vertical="center"/>
    </xf>
    <xf numFmtId="0" fontId="1" fillId="0" borderId="49" xfId="29" applyFont="1" applyBorder="1" applyAlignment="1">
      <alignment horizontal="left" vertical="center"/>
    </xf>
    <xf numFmtId="0" fontId="1" fillId="0" borderId="0" xfId="29" applyFont="1" applyBorder="1" applyAlignment="1">
      <alignment horizontal="right" vertical="center"/>
    </xf>
    <xf numFmtId="0" fontId="1" fillId="0" borderId="0" xfId="29" applyFont="1" applyBorder="1" applyAlignment="1">
      <alignment horizontal="left" vertical="center"/>
    </xf>
    <xf numFmtId="0" fontId="1" fillId="0" borderId="52" xfId="29" applyFont="1" applyBorder="1" applyAlignment="1">
      <alignment horizontal="right" vertical="center"/>
    </xf>
    <xf numFmtId="0" fontId="1" fillId="0" borderId="53" xfId="29" applyFont="1" applyBorder="1" applyAlignment="1">
      <alignment horizontal="right" vertical="center"/>
    </xf>
    <xf numFmtId="3" fontId="1" fillId="0" borderId="52" xfId="29" applyNumberFormat="1" applyFont="1" applyBorder="1" applyAlignment="1">
      <alignment horizontal="right" vertical="center"/>
    </xf>
    <xf numFmtId="3" fontId="1" fillId="0" borderId="54" xfId="29" applyNumberFormat="1" applyFont="1" applyBorder="1" applyAlignment="1">
      <alignment horizontal="right" vertical="center"/>
    </xf>
    <xf numFmtId="0" fontId="1" fillId="0" borderId="55" xfId="29" applyFont="1" applyBorder="1" applyAlignment="1">
      <alignment horizontal="left" vertical="center"/>
    </xf>
    <xf numFmtId="0" fontId="1" fillId="0" borderId="50" xfId="29" applyFont="1" applyBorder="1" applyAlignment="1">
      <alignment horizontal="center" vertical="center"/>
    </xf>
    <xf numFmtId="0" fontId="1" fillId="0" borderId="56" xfId="29" applyFont="1" applyBorder="1" applyAlignment="1">
      <alignment horizontal="center" vertical="center"/>
    </xf>
    <xf numFmtId="0" fontId="1" fillId="0" borderId="57" xfId="29" applyFont="1" applyBorder="1" applyAlignment="1">
      <alignment horizontal="left" vertical="center"/>
    </xf>
    <xf numFmtId="0" fontId="1" fillId="0" borderId="0" xfId="29" applyFont="1"/>
    <xf numFmtId="0" fontId="1" fillId="0" borderId="0" xfId="29" applyFont="1" applyAlignment="1">
      <alignment horizontal="left" vertical="center"/>
    </xf>
    <xf numFmtId="0" fontId="1" fillId="0" borderId="36" xfId="29" applyFont="1" applyBorder="1" applyAlignment="1">
      <alignment horizontal="left" vertical="center"/>
    </xf>
    <xf numFmtId="0" fontId="3" fillId="0" borderId="58" xfId="29" applyFont="1" applyBorder="1" applyAlignment="1">
      <alignment horizontal="center" vertical="center"/>
    </xf>
    <xf numFmtId="0" fontId="3" fillId="0" borderId="59" xfId="29" applyFont="1" applyBorder="1" applyAlignment="1">
      <alignment horizontal="center" vertical="center"/>
    </xf>
    <xf numFmtId="0" fontId="1" fillId="0" borderId="60" xfId="29" applyFont="1" applyBorder="1" applyAlignment="1">
      <alignment horizontal="left" vertical="center"/>
    </xf>
    <xf numFmtId="192" fontId="1" fillId="0" borderId="61" xfId="29" applyNumberFormat="1" applyFont="1" applyBorder="1" applyAlignment="1">
      <alignment horizontal="right" vertical="center"/>
    </xf>
    <xf numFmtId="0" fontId="1" fillId="0" borderId="48" xfId="29" applyFont="1" applyBorder="1" applyAlignment="1">
      <alignment horizontal="right" vertical="center"/>
    </xf>
    <xf numFmtId="0" fontId="1" fillId="0" borderId="62" xfId="29" applyNumberFormat="1" applyFont="1" applyBorder="1" applyAlignment="1">
      <alignment horizontal="left" vertical="center"/>
    </xf>
    <xf numFmtId="10" fontId="1" fillId="0" borderId="28" xfId="29" applyNumberFormat="1" applyFont="1" applyBorder="1" applyAlignment="1">
      <alignment horizontal="right" vertical="center"/>
    </xf>
    <xf numFmtId="10" fontId="1" fillId="0" borderId="19" xfId="29" applyNumberFormat="1" applyFont="1" applyBorder="1" applyAlignment="1">
      <alignment horizontal="right" vertical="center"/>
    </xf>
    <xf numFmtId="10" fontId="1" fillId="0" borderId="63" xfId="29" applyNumberFormat="1" applyFont="1" applyBorder="1" applyAlignment="1">
      <alignment horizontal="right" vertical="center"/>
    </xf>
    <xf numFmtId="0" fontId="1" fillId="0" borderId="15" xfId="29" applyFont="1" applyBorder="1" applyAlignment="1">
      <alignment horizontal="right" vertical="center"/>
    </xf>
    <xf numFmtId="0" fontId="1" fillId="0" borderId="27" xfId="29" applyFont="1" applyBorder="1" applyAlignment="1">
      <alignment horizontal="right" vertical="center"/>
    </xf>
    <xf numFmtId="0" fontId="1" fillId="0" borderId="30" xfId="29" applyFont="1" applyBorder="1" applyAlignment="1">
      <alignment horizontal="right" vertical="center"/>
    </xf>
    <xf numFmtId="0" fontId="1" fillId="0" borderId="31" xfId="29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8" applyFont="1"/>
    <xf numFmtId="0" fontId="3" fillId="0" borderId="0" xfId="28" applyFont="1"/>
    <xf numFmtId="49" fontId="3" fillId="0" borderId="0" xfId="28" applyNumberFormat="1" applyFont="1"/>
    <xf numFmtId="0" fontId="2" fillId="0" borderId="0" xfId="28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9" applyNumberFormat="1" applyFont="1" applyBorder="1" applyAlignment="1">
      <alignment horizontal="right" vertical="center"/>
    </xf>
    <xf numFmtId="3" fontId="1" fillId="0" borderId="53" xfId="29" applyNumberFormat="1" applyFont="1" applyBorder="1" applyAlignment="1">
      <alignment horizontal="right" vertical="center"/>
    </xf>
    <xf numFmtId="3" fontId="1" fillId="0" borderId="68" xfId="29" applyNumberFormat="1" applyFont="1" applyBorder="1" applyAlignment="1">
      <alignment horizontal="right" vertical="center"/>
    </xf>
    <xf numFmtId="3" fontId="1" fillId="0" borderId="17" xfId="29" applyNumberFormat="1" applyFont="1" applyBorder="1" applyAlignment="1">
      <alignment horizontal="right" vertical="center"/>
    </xf>
    <xf numFmtId="3" fontId="1" fillId="0" borderId="29" xfId="29" applyNumberFormat="1" applyFont="1" applyBorder="1" applyAlignment="1">
      <alignment horizontal="right" vertical="center"/>
    </xf>
    <xf numFmtId="3" fontId="1" fillId="0" borderId="32" xfId="29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9" applyNumberFormat="1" applyFont="1" applyBorder="1" applyAlignment="1">
      <alignment horizontal="right" vertical="center"/>
    </xf>
    <xf numFmtId="4" fontId="1" fillId="0" borderId="69" xfId="29" applyNumberFormat="1" applyFont="1" applyBorder="1" applyAlignment="1">
      <alignment horizontal="right" vertical="center"/>
    </xf>
    <xf numFmtId="4" fontId="1" fillId="0" borderId="3" xfId="29" applyNumberFormat="1" applyFont="1" applyBorder="1" applyAlignment="1">
      <alignment horizontal="right" vertical="center"/>
    </xf>
    <xf numFmtId="4" fontId="1" fillId="0" borderId="70" xfId="29" applyNumberFormat="1" applyFont="1" applyBorder="1" applyAlignment="1">
      <alignment horizontal="right" vertical="center"/>
    </xf>
    <xf numFmtId="4" fontId="1" fillId="0" borderId="71" xfId="29" applyNumberFormat="1" applyFont="1" applyBorder="1" applyAlignment="1">
      <alignment horizontal="right" vertical="center"/>
    </xf>
    <xf numFmtId="4" fontId="1" fillId="0" borderId="45" xfId="29" applyNumberFormat="1" applyFont="1" applyBorder="1" applyAlignment="1">
      <alignment horizontal="right" vertical="center"/>
    </xf>
    <xf numFmtId="4" fontId="1" fillId="0" borderId="48" xfId="29" applyNumberFormat="1" applyFont="1" applyBorder="1" applyAlignment="1">
      <alignment horizontal="right" vertical="center"/>
    </xf>
    <xf numFmtId="4" fontId="1" fillId="0" borderId="72" xfId="29" applyNumberFormat="1" applyFont="1" applyBorder="1" applyAlignment="1">
      <alignment horizontal="right" vertical="center"/>
    </xf>
    <xf numFmtId="4" fontId="1" fillId="0" borderId="47" xfId="29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4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6" builtinId="30" hidden="1"/>
    <cellStyle name="20 % - zvýraznenie2" xfId="39" builtinId="34" hidden="1"/>
    <cellStyle name="20 % - zvýraznenie3" xfId="42" builtinId="38" hidden="1"/>
    <cellStyle name="20 % - zvýraznenie4" xfId="45" builtinId="42" hidden="1"/>
    <cellStyle name="20 % - zvýraznenie5" xfId="48" builtinId="46" hidden="1"/>
    <cellStyle name="20 % - zvýraznenie6" xfId="51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7" builtinId="31" hidden="1"/>
    <cellStyle name="40 % - zvýraznenie2" xfId="40" builtinId="35" hidden="1"/>
    <cellStyle name="40 % - zvýraznenie3" xfId="43" builtinId="39" hidden="1"/>
    <cellStyle name="40 % - zvýraznenie4" xfId="46" builtinId="43" hidden="1"/>
    <cellStyle name="40 % - zvýraznenie5" xfId="49" builtinId="47" hidden="1"/>
    <cellStyle name="40 % - zvýraznenie6" xfId="52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8" builtinId="32" hidden="1"/>
    <cellStyle name="60 % - zvýraznenie2" xfId="41" builtinId="36" hidden="1"/>
    <cellStyle name="60 % - zvýraznenie3" xfId="44" builtinId="40" hidden="1"/>
    <cellStyle name="60 % - zvýraznenie4" xfId="47" builtinId="44" hidden="1"/>
    <cellStyle name="60 % - zvýraznenie5" xfId="50" builtinId="48" hidden="1"/>
    <cellStyle name="60 % - zvýraznenie6" xfId="53" builtinId="52" hidden="1"/>
    <cellStyle name="Celkem" xfId="24"/>
    <cellStyle name="data" xfId="25"/>
    <cellStyle name="Název" xfId="26"/>
    <cellStyle name="Normálna" xfId="0" builtinId="0"/>
    <cellStyle name="normálne_fakturuj99" xfId="27"/>
    <cellStyle name="normálne_KLs" xfId="28"/>
    <cellStyle name="normálne_KLv" xfId="29"/>
    <cellStyle name="Spolu" xfId="35" builtinId="25" hidden="1"/>
    <cellStyle name="TEXT" xfId="30"/>
    <cellStyle name="Text upozornění" xfId="31"/>
    <cellStyle name="Text upozornenia" xfId="34" builtinId="11" hidden="1"/>
    <cellStyle name="TEXT1" xfId="32"/>
    <cellStyle name="Titul" xfId="33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6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topLeftCell="A4" workbookViewId="0">
      <selection activeCell="B1" sqref="B1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105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106</v>
      </c>
      <c r="D3" s="27"/>
      <c r="E3" s="27"/>
      <c r="F3" s="27"/>
      <c r="G3" s="28" t="s">
        <v>107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108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109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110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110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110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111</v>
      </c>
      <c r="D12" s="23"/>
      <c r="E12" s="23"/>
      <c r="F12" s="110">
        <f>IF(B12&lt;&gt;0,ROUND($J$31/B12,0),0)</f>
        <v>0</v>
      </c>
      <c r="G12" s="24">
        <v>1</v>
      </c>
      <c r="H12" s="23" t="s">
        <v>114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112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113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Prehlad!H26</f>
        <v>0</v>
      </c>
      <c r="E16" s="126">
        <f>Prehlad!I26</f>
        <v>0</v>
      </c>
      <c r="F16" s="127">
        <f>D16+E16</f>
        <v>0</v>
      </c>
      <c r="G16" s="52">
        <v>6</v>
      </c>
      <c r="H16" s="54" t="s">
        <v>115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/>
      <c r="E17" s="128"/>
      <c r="F17" s="127">
        <f>D17+E17</f>
        <v>0</v>
      </c>
      <c r="G17" s="55">
        <v>7</v>
      </c>
      <c r="H17" s="57" t="s">
        <v>116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117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118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>
        <v>0</v>
      </c>
    </row>
    <row r="23" spans="2:10" ht="18" customHeight="1">
      <c r="B23" s="55">
        <v>12</v>
      </c>
      <c r="C23" s="57" t="s">
        <v>119</v>
      </c>
      <c r="D23" s="91"/>
      <c r="E23" s="62">
        <v>0</v>
      </c>
      <c r="F23" s="129">
        <v>0</v>
      </c>
      <c r="G23" s="55">
        <v>17</v>
      </c>
      <c r="H23" s="57" t="s">
        <v>121</v>
      </c>
      <c r="I23" s="61"/>
      <c r="J23" s="129">
        <v>0</v>
      </c>
    </row>
    <row r="24" spans="2:10" ht="18" customHeight="1">
      <c r="B24" s="55">
        <v>13</v>
      </c>
      <c r="C24" s="57" t="s">
        <v>120</v>
      </c>
      <c r="D24" s="91"/>
      <c r="E24" s="62">
        <v>0</v>
      </c>
      <c r="F24" s="129">
        <v>0</v>
      </c>
      <c r="G24" s="55">
        <v>18</v>
      </c>
      <c r="H24" s="57" t="s">
        <v>122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123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124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125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"/>
  <sheetViews>
    <sheetView showGridLines="0" workbookViewId="0">
      <pane ySplit="10" topLeftCell="A11" activePane="bottomLeft" state="frozen"/>
      <selection pane="bottomLeft" activeCell="A21" sqref="A21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105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106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127</v>
      </c>
      <c r="B12" s="6">
        <f>Prehlad!H15</f>
        <v>0</v>
      </c>
      <c r="C12" s="6">
        <f>Prehlad!I15</f>
        <v>0</v>
      </c>
      <c r="D12" s="6">
        <f>Prehlad!J15</f>
        <v>0</v>
      </c>
      <c r="E12" s="7">
        <f>Prehlad!L15</f>
        <v>0</v>
      </c>
      <c r="F12" s="5">
        <f>Prehlad!N15</f>
        <v>25.234999999999999</v>
      </c>
      <c r="G12" s="5">
        <f>Prehlad!W15</f>
        <v>18.62</v>
      </c>
    </row>
    <row r="13" spans="1:30">
      <c r="A13" s="1" t="s">
        <v>135</v>
      </c>
      <c r="B13" s="6">
        <f>Prehlad!H20</f>
        <v>0</v>
      </c>
      <c r="C13" s="6">
        <f>Prehlad!I20</f>
        <v>0</v>
      </c>
      <c r="D13" s="6">
        <f>Prehlad!J20</f>
        <v>0</v>
      </c>
      <c r="E13" s="7">
        <f>Prehlad!L20</f>
        <v>30.384900000000002</v>
      </c>
      <c r="F13" s="5">
        <f>Prehlad!N20</f>
        <v>0</v>
      </c>
      <c r="G13" s="5">
        <f>Prehlad!W20</f>
        <v>33.565000000000005</v>
      </c>
    </row>
    <row r="14" spans="1:30">
      <c r="A14" s="1" t="s">
        <v>143</v>
      </c>
      <c r="B14" s="6">
        <f>Prehlad!H24</f>
        <v>0</v>
      </c>
      <c r="C14" s="6">
        <f>Prehlad!I24</f>
        <v>0</v>
      </c>
      <c r="D14" s="6">
        <f>Prehlad!J24</f>
        <v>0</v>
      </c>
      <c r="E14" s="7">
        <f>Prehlad!L24</f>
        <v>1.19709</v>
      </c>
      <c r="F14" s="5">
        <f>Prehlad!N24</f>
        <v>0</v>
      </c>
      <c r="G14" s="5">
        <f>Prehlad!W24</f>
        <v>11.516999999999999</v>
      </c>
    </row>
    <row r="15" spans="1:30">
      <c r="A15" s="1" t="s">
        <v>148</v>
      </c>
      <c r="B15" s="6">
        <f>Prehlad!H26</f>
        <v>0</v>
      </c>
      <c r="C15" s="6">
        <f>Prehlad!I26</f>
        <v>0</v>
      </c>
      <c r="D15" s="6">
        <f>Prehlad!J26</f>
        <v>0</v>
      </c>
      <c r="E15" s="7">
        <f>Prehlad!L26</f>
        <v>31.581990000000001</v>
      </c>
      <c r="F15" s="5">
        <f>Prehlad!N26</f>
        <v>25.234999999999999</v>
      </c>
      <c r="G15" s="5">
        <f>Prehlad!W26</f>
        <v>63.701999999999998</v>
      </c>
    </row>
    <row r="18" spans="1:7">
      <c r="A18" s="1" t="s">
        <v>149</v>
      </c>
      <c r="B18" s="6">
        <f>Prehlad!H28</f>
        <v>0</v>
      </c>
      <c r="C18" s="6">
        <f>Prehlad!I28</f>
        <v>0</v>
      </c>
      <c r="D18" s="6">
        <f>Prehlad!J28</f>
        <v>0</v>
      </c>
      <c r="E18" s="7">
        <f>Prehlad!L28</f>
        <v>31.581990000000001</v>
      </c>
      <c r="F18" s="5">
        <f>Prehlad!N28</f>
        <v>25.234999999999999</v>
      </c>
      <c r="G18" s="5">
        <f>Prehlad!W28</f>
        <v>63.701999999999998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8"/>
  <sheetViews>
    <sheetView showGridLines="0" workbookViewId="0">
      <pane ySplit="10" topLeftCell="A15" activePane="bottomLeft" state="frozen"/>
      <selection pane="bottomLeft" activeCell="J21" sqref="J21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105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106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126</v>
      </c>
    </row>
    <row r="13" spans="1:34">
      <c r="B13" s="118" t="s">
        <v>127</v>
      </c>
    </row>
    <row r="14" spans="1:34" ht="25.5">
      <c r="A14" s="116">
        <v>1</v>
      </c>
      <c r="B14" s="117" t="s">
        <v>128</v>
      </c>
      <c r="C14" s="118" t="s">
        <v>129</v>
      </c>
      <c r="D14" s="125" t="s">
        <v>130</v>
      </c>
      <c r="E14" s="120">
        <v>245</v>
      </c>
      <c r="F14" s="119" t="s">
        <v>131</v>
      </c>
      <c r="H14" s="121">
        <f>ROUND(E14*G14, 2)</f>
        <v>0</v>
      </c>
      <c r="J14" s="121">
        <f>ROUND(E14*G14, 2)</f>
        <v>0</v>
      </c>
      <c r="M14" s="120">
        <v>0.10299999999999999</v>
      </c>
      <c r="N14" s="120">
        <f>E14*M14</f>
        <v>25.234999999999999</v>
      </c>
      <c r="O14" s="119">
        <v>20</v>
      </c>
      <c r="P14" s="119" t="s">
        <v>132</v>
      </c>
      <c r="T14" s="123" t="s">
        <v>2</v>
      </c>
      <c r="U14" s="123" t="s">
        <v>2</v>
      </c>
      <c r="V14" s="123" t="s">
        <v>49</v>
      </c>
      <c r="W14" s="124">
        <v>18.62</v>
      </c>
      <c r="Z14" s="119" t="s">
        <v>133</v>
      </c>
      <c r="AA14" s="119">
        <v>509036204240</v>
      </c>
    </row>
    <row r="15" spans="1:34">
      <c r="D15" s="136" t="s">
        <v>134</v>
      </c>
      <c r="E15" s="137">
        <f>J15</f>
        <v>0</v>
      </c>
      <c r="H15" s="137">
        <f>SUM(H12:H14)</f>
        <v>0</v>
      </c>
      <c r="I15" s="137">
        <f>SUM(I12:I14)</f>
        <v>0</v>
      </c>
      <c r="J15" s="137">
        <f>SUM(J12:J14)</f>
        <v>0</v>
      </c>
      <c r="L15" s="138">
        <f>SUM(L12:L14)</f>
        <v>0</v>
      </c>
      <c r="N15" s="139">
        <f>SUM(N12:N14)</f>
        <v>25.234999999999999</v>
      </c>
      <c r="W15" s="124">
        <f>SUM(W12:W14)</f>
        <v>18.62</v>
      </c>
    </row>
    <row r="17" spans="1:27">
      <c r="B17" s="118" t="s">
        <v>135</v>
      </c>
    </row>
    <row r="18" spans="1:27" ht="25.5">
      <c r="A18" s="116">
        <v>2</v>
      </c>
      <c r="B18" s="117" t="s">
        <v>136</v>
      </c>
      <c r="C18" s="118" t="s">
        <v>137</v>
      </c>
      <c r="D18" s="125" t="s">
        <v>138</v>
      </c>
      <c r="E18" s="120">
        <v>245</v>
      </c>
      <c r="F18" s="119" t="s">
        <v>131</v>
      </c>
      <c r="H18" s="121">
        <f>ROUND(E18*G18, 2)</f>
        <v>0</v>
      </c>
      <c r="J18" s="121">
        <f>ROUND(E18*G18, 2)</f>
        <v>0</v>
      </c>
      <c r="K18" s="122">
        <v>6.0999999999999997E-4</v>
      </c>
      <c r="L18" s="122">
        <f>E18*K18</f>
        <v>0.14945</v>
      </c>
      <c r="O18" s="119">
        <v>20</v>
      </c>
      <c r="P18" s="119" t="s">
        <v>132</v>
      </c>
      <c r="T18" s="123" t="s">
        <v>2</v>
      </c>
      <c r="U18" s="123" t="s">
        <v>2</v>
      </c>
      <c r="V18" s="123" t="s">
        <v>49</v>
      </c>
      <c r="W18" s="124">
        <v>0.49</v>
      </c>
      <c r="Z18" s="119" t="s">
        <v>139</v>
      </c>
      <c r="AA18" s="119">
        <v>2203033001001</v>
      </c>
    </row>
    <row r="19" spans="1:27" ht="25.5">
      <c r="A19" s="116">
        <v>3</v>
      </c>
      <c r="B19" s="117" t="s">
        <v>136</v>
      </c>
      <c r="C19" s="118" t="s">
        <v>140</v>
      </c>
      <c r="D19" s="125" t="s">
        <v>141</v>
      </c>
      <c r="E19" s="120">
        <v>245</v>
      </c>
      <c r="F19" s="119" t="s">
        <v>131</v>
      </c>
      <c r="H19" s="121">
        <f>ROUND(E19*G19, 2)</f>
        <v>0</v>
      </c>
      <c r="J19" s="121">
        <f>ROUND(E19*G19, 2)</f>
        <v>0</v>
      </c>
      <c r="K19" s="122">
        <v>0.12341000000000001</v>
      </c>
      <c r="L19" s="122">
        <f>E19*K19</f>
        <v>30.23545</v>
      </c>
      <c r="O19" s="119">
        <v>20</v>
      </c>
      <c r="P19" s="119" t="s">
        <v>132</v>
      </c>
      <c r="T19" s="123" t="s">
        <v>2</v>
      </c>
      <c r="U19" s="123" t="s">
        <v>2</v>
      </c>
      <c r="V19" s="123" t="s">
        <v>49</v>
      </c>
      <c r="W19" s="124">
        <v>33.075000000000003</v>
      </c>
      <c r="Z19" s="119" t="s">
        <v>139</v>
      </c>
      <c r="AA19" s="119" t="s">
        <v>132</v>
      </c>
    </row>
    <row r="20" spans="1:27">
      <c r="D20" s="136" t="s">
        <v>142</v>
      </c>
      <c r="E20" s="137">
        <f>J20</f>
        <v>0</v>
      </c>
      <c r="H20" s="137">
        <f>SUM(H17:H19)</f>
        <v>0</v>
      </c>
      <c r="I20" s="137">
        <f>SUM(I17:I19)</f>
        <v>0</v>
      </c>
      <c r="J20" s="137">
        <f>SUM(J17:J19)</f>
        <v>0</v>
      </c>
      <c r="L20" s="138">
        <f>SUM(L17:L19)</f>
        <v>30.384900000000002</v>
      </c>
      <c r="N20" s="139">
        <f>SUM(N17:N19)</f>
        <v>0</v>
      </c>
      <c r="W20" s="124">
        <f>SUM(W17:W19)</f>
        <v>33.565000000000005</v>
      </c>
    </row>
    <row r="22" spans="1:27">
      <c r="B22" s="118" t="s">
        <v>143</v>
      </c>
    </row>
    <row r="23" spans="1:27" ht="25.5">
      <c r="A23" s="116">
        <v>4</v>
      </c>
      <c r="B23" s="117" t="s">
        <v>136</v>
      </c>
      <c r="C23" s="118" t="s">
        <v>144</v>
      </c>
      <c r="D23" s="125" t="s">
        <v>145</v>
      </c>
      <c r="E23" s="120">
        <v>3</v>
      </c>
      <c r="F23" s="119" t="s">
        <v>146</v>
      </c>
      <c r="H23" s="121">
        <f>ROUND(E23*G23, 2)</f>
        <v>0</v>
      </c>
      <c r="J23" s="121">
        <f>ROUND(E23*G23, 2)</f>
        <v>0</v>
      </c>
      <c r="K23" s="122">
        <v>0.39903</v>
      </c>
      <c r="L23" s="122">
        <f>E23*K23</f>
        <v>1.19709</v>
      </c>
      <c r="O23" s="119">
        <v>20</v>
      </c>
      <c r="P23" s="119" t="s">
        <v>132</v>
      </c>
      <c r="T23" s="123" t="s">
        <v>2</v>
      </c>
      <c r="U23" s="123" t="s">
        <v>2</v>
      </c>
      <c r="V23" s="123" t="s">
        <v>49</v>
      </c>
      <c r="W23" s="124">
        <v>11.516999999999999</v>
      </c>
      <c r="Z23" s="119" t="s">
        <v>139</v>
      </c>
      <c r="AA23" s="119">
        <v>2225149101801</v>
      </c>
    </row>
    <row r="24" spans="1:27">
      <c r="D24" s="136" t="s">
        <v>147</v>
      </c>
      <c r="E24" s="137">
        <f>J24</f>
        <v>0</v>
      </c>
      <c r="H24" s="137">
        <f>SUM(H22:H23)</f>
        <v>0</v>
      </c>
      <c r="I24" s="137">
        <f>SUM(I22:I23)</f>
        <v>0</v>
      </c>
      <c r="J24" s="137">
        <f>SUM(J22:J23)</f>
        <v>0</v>
      </c>
      <c r="L24" s="138">
        <f>SUM(L22:L23)</f>
        <v>1.19709</v>
      </c>
      <c r="N24" s="139">
        <f>SUM(N22:N23)</f>
        <v>0</v>
      </c>
      <c r="W24" s="124">
        <f>SUM(W22:W23)</f>
        <v>11.516999999999999</v>
      </c>
    </row>
    <row r="26" spans="1:27">
      <c r="D26" s="136" t="s">
        <v>148</v>
      </c>
      <c r="E26" s="137">
        <f>J26</f>
        <v>0</v>
      </c>
      <c r="H26" s="137">
        <f>+H15+H20+H24</f>
        <v>0</v>
      </c>
      <c r="I26" s="137">
        <f>+I15+I20+I24</f>
        <v>0</v>
      </c>
      <c r="J26" s="137">
        <f>+J15+J20+J24</f>
        <v>0</v>
      </c>
      <c r="L26" s="138">
        <f>+L15+L20+L24</f>
        <v>31.581990000000001</v>
      </c>
      <c r="N26" s="139">
        <f>+N15+N20+N24</f>
        <v>25.234999999999999</v>
      </c>
      <c r="W26" s="124">
        <f>+W15+W20+W24</f>
        <v>63.701999999999998</v>
      </c>
    </row>
    <row r="28" spans="1:27">
      <c r="D28" s="140" t="s">
        <v>149</v>
      </c>
      <c r="E28" s="137">
        <f>J28</f>
        <v>0</v>
      </c>
      <c r="H28" s="137">
        <f>+H26</f>
        <v>0</v>
      </c>
      <c r="I28" s="137">
        <f>+I26</f>
        <v>0</v>
      </c>
      <c r="J28" s="137">
        <f>+J26</f>
        <v>0</v>
      </c>
      <c r="L28" s="138">
        <f>+L26</f>
        <v>31.581990000000001</v>
      </c>
      <c r="N28" s="139">
        <f>+N26</f>
        <v>25.234999999999999</v>
      </c>
      <c r="W28" s="124">
        <f>+W26</f>
        <v>63.701999999999998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2009-04-24T07:21:38Z</cp:lastPrinted>
  <dcterms:created xsi:type="dcterms:W3CDTF">1999-04-06T07:39:42Z</dcterms:created>
  <dcterms:modified xsi:type="dcterms:W3CDTF">2020-11-06T06:56:27Z</dcterms:modified>
</cp:coreProperties>
</file>