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784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E15" i="3"/>
  <c r="H15" i="3"/>
  <c r="I15" i="3"/>
  <c r="J15" i="3"/>
  <c r="L15" i="3"/>
  <c r="N15" i="3"/>
  <c r="W15" i="3"/>
  <c r="H18" i="3"/>
  <c r="J18" i="3"/>
  <c r="H19" i="3"/>
  <c r="J19" i="3"/>
  <c r="L19" i="3"/>
  <c r="H20" i="3"/>
  <c r="J20" i="3"/>
  <c r="H21" i="3"/>
  <c r="J21" i="3"/>
  <c r="L21" i="3"/>
  <c r="H22" i="3"/>
  <c r="J22" i="3"/>
  <c r="E23" i="3"/>
  <c r="H23" i="3"/>
  <c r="I23" i="3"/>
  <c r="J23" i="3"/>
  <c r="L23" i="3"/>
  <c r="N23" i="3"/>
  <c r="W23" i="3"/>
  <c r="E25" i="3"/>
  <c r="H25" i="3"/>
  <c r="I25" i="3"/>
  <c r="J25" i="3"/>
  <c r="L25" i="3"/>
  <c r="N25" i="3"/>
  <c r="W25" i="3"/>
  <c r="H29" i="3"/>
  <c r="J29" i="3"/>
  <c r="L29" i="3"/>
  <c r="E30" i="3"/>
  <c r="H30" i="3"/>
  <c r="I30" i="3"/>
  <c r="J30" i="3"/>
  <c r="L30" i="3"/>
  <c r="N30" i="3"/>
  <c r="W30" i="3"/>
  <c r="H33" i="3"/>
  <c r="J33" i="3"/>
  <c r="L33" i="3"/>
  <c r="E34" i="3"/>
  <c r="H34" i="3"/>
  <c r="I34" i="3"/>
  <c r="J34" i="3"/>
  <c r="L34" i="3"/>
  <c r="N34" i="3"/>
  <c r="W34" i="3"/>
  <c r="E36" i="3"/>
  <c r="H36" i="3"/>
  <c r="I36" i="3"/>
  <c r="J36" i="3"/>
  <c r="L36" i="3"/>
  <c r="N36" i="3"/>
  <c r="W36" i="3"/>
  <c r="E38" i="3"/>
  <c r="H38" i="3"/>
  <c r="I38" i="3"/>
  <c r="J38" i="3"/>
  <c r="L38" i="3"/>
  <c r="N38" i="3"/>
  <c r="W38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21" i="2"/>
  <c r="C21" i="2"/>
  <c r="D21" i="2"/>
  <c r="E21" i="2"/>
  <c r="F21" i="2"/>
  <c r="G21" i="2"/>
</calcChain>
</file>

<file path=xl/sharedStrings.xml><?xml version="1.0" encoding="utf-8"?>
<sst xmlns="http://schemas.openxmlformats.org/spreadsheetml/2006/main" count="287" uniqueCount="167">
  <si>
    <t xml:space="preserve"> Mesto Rožňava</t>
  </si>
  <si>
    <t>V module</t>
  </si>
  <si>
    <t>Hlavička1</t>
  </si>
  <si>
    <t>Mena</t>
  </si>
  <si>
    <t>Hlavička2</t>
  </si>
  <si>
    <t>Obdobie</t>
  </si>
  <si>
    <t>Stavba :Oprava strechy telocvične a šatní - pavilón G</t>
  </si>
  <si>
    <t>Miesto:</t>
  </si>
  <si>
    <t>Rozpočet</t>
  </si>
  <si>
    <t>Krycí list rozpočtu v</t>
  </si>
  <si>
    <t>EUR</t>
  </si>
  <si>
    <t>Objekt :Maľba a vysprávky telocvične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</si>
  <si>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</si>
  <si>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</si>
  <si>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</si>
  <si>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</si>
  <si>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</si>
  <si>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</si>
  <si>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</si>
  <si>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</si>
  <si>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</si>
  <si>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</si>
  <si>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</si>
  <si>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 xml:space="preserve">  .  .    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</si>
  <si>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</si>
  <si>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</si>
  <si>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</si>
  <si>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</si>
  <si>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</si>
  <si>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</si>
  <si>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</si>
  <si>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</si>
  <si>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</si>
  <si>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</si>
  <si>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</si>
  <si>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</si>
  <si>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</si>
  <si>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</si>
  <si>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</si>
  <si>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</si>
  <si>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</si>
  <si>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</si>
  <si>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</si>
  <si>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</si>
  <si>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</si>
  <si>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</si>
  <si>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</si>
  <si>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</si>
  <si>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</si>
  <si>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</si>
  <si>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</si>
  <si>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</si>
  <si>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</si>
  <si>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</si>
  <si>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</si>
  <si>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</si>
  <si>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</si>
  <si>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</si>
  <si>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</si>
  <si>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</si>
  <si>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</si>
  <si>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</si>
  <si>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</si>
  <si>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</si>
  <si>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</si>
  <si>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</si>
  <si>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</si>
  <si>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</si>
  <si>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</si>
  <si>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</si>
  <si>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</si>
  <si>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</si>
  <si>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</si>
  <si>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</si>
  <si>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</si>
  <si>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</si>
  <si>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</si>
  <si>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</si>
  <si>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</si>
  <si>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</si>
  <si>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 xml:space="preserve">Dátum:   .  .    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</si>
  <si>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</si>
  <si>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</si>
  <si>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</si>
  <si>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</si>
  <si>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</si>
  <si>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</si>
  <si>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</si>
  <si>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</si>
  <si>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</si>
  <si>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</si>
  <si>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</t>
  </si>
  <si>
    <t>9 - OSTATNÉ KONŠTRUKCIE A PRÁCE</t>
  </si>
  <si>
    <t xml:space="preserve">PRÁCE A DODÁVKY HSV  spolu: </t>
  </si>
  <si>
    <t>783 - Nátery</t>
  </si>
  <si>
    <t>784 - Maľby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</si>
  <si>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</si>
  <si>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</si>
  <si>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</si>
  <si>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</si>
  <si>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</si>
  <si>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</si>
  <si>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</si>
  <si>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</si>
  <si>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</si>
  <si>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</si>
  <si>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</si>
  <si>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</si>
  <si>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</si>
  <si>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</si>
  <si>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</si>
  <si>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</si>
  <si>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</si>
  <si>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</si>
  <si>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</si>
  <si>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</si>
  <si>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</si>
  <si>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</si>
  <si>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</si>
  <si>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</si>
  <si>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</si>
  <si>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</si>
  <si>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</si>
  <si>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</si>
  <si>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</si>
  <si>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</si>
  <si>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</si>
  <si>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</si>
  <si>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</si>
  <si>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</si>
  <si>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</si>
  <si>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</si>
  <si>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</si>
  <si>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</si>
  <si>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014</t>
  </si>
  <si>
    <t xml:space="preserve">61242-1331   </t>
  </si>
  <si>
    <t>Oprava vnútorných vápenných omietok stien štukových 10-30%</t>
  </si>
  <si>
    <t>m2</t>
  </si>
  <si>
    <t xml:space="preserve">                    </t>
  </si>
  <si>
    <t>45.41.10</t>
  </si>
  <si>
    <t xml:space="preserve">6 - ÚPRAVY POVRCHOV, PODLAHY, VÝPLNE  spolu: </t>
  </si>
  <si>
    <t>003</t>
  </si>
  <si>
    <t xml:space="preserve">94194-1041   </t>
  </si>
  <si>
    <t>Montáž lešenia ľahk. radového s podlahami š. do 1,2 m v. do 10 m</t>
  </si>
  <si>
    <t>45.25.10</t>
  </si>
  <si>
    <t xml:space="preserve">94194-1291   </t>
  </si>
  <si>
    <t>Príplatok za prvý a každý ďalší mesiac použitia lešenia k pol. -1041</t>
  </si>
  <si>
    <t xml:space="preserve">94194-1841   </t>
  </si>
  <si>
    <t>Demontáž lešenia ľahk. radového s podlahami š. do 1,2 m v. do 10 m</t>
  </si>
  <si>
    <t xml:space="preserve">94195-5002   </t>
  </si>
  <si>
    <t>Lešenie ľahké prac. pomocné výš. podlahy do 1,9 m</t>
  </si>
  <si>
    <t>011</t>
  </si>
  <si>
    <t xml:space="preserve">95290-1411   </t>
  </si>
  <si>
    <t>Vyčistenie ostatných objektov</t>
  </si>
  <si>
    <t>45.45.13</t>
  </si>
  <si>
    <t xml:space="preserve">9 - OSTATNÉ KONŠTRUKCIE A PRÁCE  spolu: </t>
  </si>
  <si>
    <t>PRÁCE A DODÁVKY PSV</t>
  </si>
  <si>
    <t>783</t>
  </si>
  <si>
    <t xml:space="preserve">78381-2910   </t>
  </si>
  <si>
    <t>Opr. náterov omietok stien olejové napustenie +1x plné tmelenie</t>
  </si>
  <si>
    <t>I</t>
  </si>
  <si>
    <t xml:space="preserve">783 - Nátery  spolu: </t>
  </si>
  <si>
    <t>784</t>
  </si>
  <si>
    <t xml:space="preserve">78445-2571   </t>
  </si>
  <si>
    <t>Maľba zo zmesí tekut. 1far. dvojnás.</t>
  </si>
  <si>
    <t>45.44.21</t>
  </si>
  <si>
    <t xml:space="preserve">784 - Maľby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</si>
</sst>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/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 t="s">
        <v>11</v>
      </c>
      <c r="D3" s="15"/>
      <c r="E3" s="15"/>
      <c r="F3" s="15"/>
      <c r="G3" s="16" t="s">
        <v>12</v>
      </c>
      <c r="H3" s="15"/>
      <c r="I3" s="15"/>
      <c r="J3" s="17"/>
      <c r="Z3" s="107" t="s">
        <v>13</v>
      </c>
      <c r="AA3" s="108" t="s">
        <v>14</v>
      </c>
      <c r="AB3" s="108" t="s">
        <v>10</v>
      </c>
      <c r="AC3" s="108" t="s">
        <v>15</v>
      </c>
      <c r="AD3" s="109" t="s">
        <v>16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17</v>
      </c>
      <c r="AA4" s="108" t="s">
        <v>18</v>
      </c>
      <c r="AB4" s="108" t="s">
        <v>10</v>
      </c>
      <c r="AC4" s="108"/>
      <c r="AD4" s="109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25" t="s">
        <v>23</v>
      </c>
      <c r="Z5" s="107" t="s">
        <v>24</v>
      </c>
      <c r="AA5" s="108" t="s">
        <v>14</v>
      </c>
      <c r="AB5" s="108" t="s">
        <v>10</v>
      </c>
      <c r="AC5" s="108" t="s">
        <v>15</v>
      </c>
      <c r="AD5" s="109" t="s">
        <v>16</v>
      </c>
    </row>
    <row r="6" spans="2:30" ht="18" customHeight="1" thickTop="1">
      <c r="B6" s="10"/>
      <c r="C6" s="11" t="s">
        <v>25</v>
      </c>
      <c r="D6" s="11" t="s">
        <v>26</v>
      </c>
      <c r="E6" s="11"/>
      <c r="F6" s="11"/>
      <c r="G6" s="11" t="s">
        <v>27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28</v>
      </c>
      <c r="H7" s="28"/>
      <c r="I7" s="28"/>
      <c r="J7" s="29"/>
    </row>
    <row r="8" spans="2:30" ht="18" customHeight="1">
      <c r="B8" s="14"/>
      <c r="C8" s="15" t="s">
        <v>29</v>
      </c>
      <c r="D8" s="15"/>
      <c r="E8" s="15"/>
      <c r="F8" s="15"/>
      <c r="G8" s="15" t="s">
        <v>27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28</v>
      </c>
      <c r="H9" s="19"/>
      <c r="I9" s="19"/>
      <c r="J9" s="21"/>
    </row>
    <row r="10" spans="2:30" ht="18" customHeight="1">
      <c r="B10" s="14"/>
      <c r="C10" s="15" t="s">
        <v>30</v>
      </c>
      <c r="D10" s="15"/>
      <c r="E10" s="15"/>
      <c r="F10" s="15"/>
      <c r="G10" s="15" t="s">
        <v>27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28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31</v>
      </c>
      <c r="C15" s="34" t="s">
        <v>32</v>
      </c>
      <c r="D15" s="35" t="s">
        <v>33</v>
      </c>
      <c r="E15" s="35" t="s">
        <v>34</v>
      </c>
      <c r="F15" s="36" t="s">
        <v>35</v>
      </c>
      <c r="G15" s="72" t="s">
        <v>36</v>
      </c>
      <c r="H15" s="37" t="s">
        <v>37</v>
      </c>
      <c r="I15" s="38"/>
      <c r="J15" s="39"/>
    </row>
    <row r="16" spans="2:30" ht="18" customHeight="1">
      <c r="B16" s="40">
        <v>1</v>
      </c>
      <c r="C16" s="41" t="s">
        <v>38</v>
      </c>
      <c r="D16" s="122">
        <f>Prehlad!H25</f>
        <v>0</v>
      </c>
      <c r="E16" s="122">
        <f>Prehlad!I25</f>
        <v>0</v>
      </c>
      <c r="F16" s="123">
        <f>D16+E16</f>
        <v>0</v>
      </c>
      <c r="G16" s="40">
        <v>6</v>
      </c>
      <c r="H16" s="42" t="s">
        <v>39</v>
      </c>
      <c r="I16" s="77"/>
      <c r="J16" s="123">
        <v>0</v>
      </c>
    </row>
    <row r="17" spans="2:10" ht="18" customHeight="1">
      <c r="B17" s="43">
        <v>2</v>
      </c>
      <c r="C17" s="44" t="s">
        <v>40</v>
      </c>
      <c r="D17" s="124">
        <f>Prehlad!H36</f>
        <v>0</v>
      </c>
      <c r="E17" s="124">
        <f>Prehlad!I36</f>
        <v>0</v>
      </c>
      <c r="F17" s="123">
        <f>D17+E17</f>
        <v>0</v>
      </c>
      <c r="G17" s="43">
        <v>7</v>
      </c>
      <c r="H17" s="45" t="s">
        <v>41</v>
      </c>
      <c r="I17" s="15"/>
      <c r="J17" s="125">
        <v>0</v>
      </c>
    </row>
    <row r="18" spans="2:10" ht="18" customHeight="1">
      <c r="B18" s="43">
        <v>3</v>
      </c>
      <c r="C18" s="44" t="s">
        <v>42</v>
      </c>
      <c r="D18" s="124"/>
      <c r="E18" s="124"/>
      <c r="F18" s="123">
        <f>D18+E18</f>
        <v>0</v>
      </c>
      <c r="G18" s="43">
        <v>8</v>
      </c>
      <c r="H18" s="45" t="s">
        <v>43</v>
      </c>
      <c r="I18" s="15"/>
      <c r="J18" s="125">
        <v>0</v>
      </c>
    </row>
    <row r="19" spans="2:10" ht="18" customHeight="1" thickBot="1">
      <c r="B19" s="43">
        <v>4</v>
      </c>
      <c r="C19" s="44" t="s">
        <v>44</v>
      </c>
      <c r="D19" s="124"/>
      <c r="E19" s="124"/>
      <c r="F19" s="126">
        <f>D19+E19</f>
        <v>0</v>
      </c>
      <c r="G19" s="43">
        <v>9</v>
      </c>
      <c r="H19" s="45" t="s">
        <v>45</v>
      </c>
      <c r="I19" s="15"/>
      <c r="J19" s="125">
        <v>0</v>
      </c>
    </row>
    <row r="20" spans="2:10" ht="18" customHeight="1" thickBot="1">
      <c r="B20" s="46">
        <v>5</v>
      </c>
      <c r="C20" s="47" t="s">
        <v>46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47</v>
      </c>
      <c r="J20" s="129">
        <f>SUM(J16:J19)</f>
        <v>0</v>
      </c>
    </row>
    <row r="21" spans="2:10" ht="18" customHeight="1" thickTop="1">
      <c r="B21" s="72" t="s">
        <v>48</v>
      </c>
      <c r="C21" s="71"/>
      <c r="D21" s="38" t="s">
        <v>49</v>
      </c>
      <c r="E21" s="38"/>
      <c r="F21" s="39"/>
      <c r="G21" s="72" t="s">
        <v>50</v>
      </c>
      <c r="H21" s="37" t="s">
        <v>51</v>
      </c>
      <c r="I21" s="38"/>
      <c r="J21" s="39"/>
    </row>
    <row r="22" spans="2:10" ht="18" customHeight="1">
      <c r="B22" s="40">
        <v>11</v>
      </c>
      <c r="C22" s="42" t="s">
        <v>52</v>
      </c>
      <c r="D22" s="78" t="s">
        <v>45</v>
      </c>
      <c r="E22" s="80">
        <v>0</v>
      </c>
      <c r="F22" s="123">
        <v>0</v>
      </c>
      <c r="G22" s="43">
        <v>16</v>
      </c>
      <c r="H22" s="45" t="s">
        <v>53</v>
      </c>
      <c r="I22" s="49"/>
      <c r="J22" s="125">
        <v>0</v>
      </c>
    </row>
    <row r="23" spans="2:10" ht="18" customHeight="1">
      <c r="B23" s="43">
        <v>12</v>
      </c>
      <c r="C23" s="45" t="s">
        <v>54</v>
      </c>
      <c r="D23" s="79"/>
      <c r="E23" s="50">
        <v>0</v>
      </c>
      <c r="F23" s="125">
        <v>0</v>
      </c>
      <c r="G23" s="43">
        <v>17</v>
      </c>
      <c r="H23" s="45" t="s">
        <v>55</v>
      </c>
      <c r="I23" s="49"/>
      <c r="J23" s="125">
        <v>0</v>
      </c>
    </row>
    <row r="24" spans="2:10" ht="18" customHeight="1">
      <c r="B24" s="43">
        <v>13</v>
      </c>
      <c r="C24" s="45" t="s">
        <v>56</v>
      </c>
      <c r="D24" s="79"/>
      <c r="E24" s="50">
        <v>0</v>
      </c>
      <c r="F24" s="125">
        <v>0</v>
      </c>
      <c r="G24" s="43">
        <v>18</v>
      </c>
      <c r="H24" s="45" t="s">
        <v>57</v>
      </c>
      <c r="I24" s="49"/>
      <c r="J24" s="125">
        <v>0</v>
      </c>
    </row>
    <row r="25" spans="2:10" ht="18" customHeight="1" thickBot="1">
      <c r="B25" s="43">
        <v>14</v>
      </c>
      <c r="C25" s="45" t="s">
        <v>45</v>
      </c>
      <c r="D25" s="79"/>
      <c r="E25" s="50">
        <v>0</v>
      </c>
      <c r="F25" s="125">
        <v>0</v>
      </c>
      <c r="G25" s="43">
        <v>19</v>
      </c>
      <c r="H25" s="45" t="s">
        <v>45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58</v>
      </c>
      <c r="F26" s="129">
        <f>SUM(F22:F25)</f>
        <v>0</v>
      </c>
      <c r="G26" s="46">
        <v>20</v>
      </c>
      <c r="H26" s="51"/>
      <c r="I26" s="52" t="s">
        <v>59</v>
      </c>
      <c r="J26" s="129">
        <f>SUM(J22:J25)</f>
        <v>0</v>
      </c>
    </row>
    <row r="27" spans="2:10" ht="18" customHeight="1" thickTop="1">
      <c r="B27" s="53"/>
      <c r="C27" s="54" t="s">
        <v>60</v>
      </c>
      <c r="D27" s="55"/>
      <c r="E27" s="56" t="s">
        <v>61</v>
      </c>
      <c r="F27" s="57"/>
      <c r="G27" s="72" t="s">
        <v>62</v>
      </c>
      <c r="H27" s="37" t="s">
        <v>63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64</v>
      </c>
      <c r="J28" s="123">
        <f>ROUND(F20,2)+J20+F26+J26</f>
        <v>0</v>
      </c>
    </row>
    <row r="29" spans="2:10" ht="18" customHeight="1">
      <c r="B29" s="58"/>
      <c r="C29" s="60" t="s">
        <v>65</v>
      </c>
      <c r="D29" s="60"/>
      <c r="E29" s="63"/>
      <c r="F29" s="57"/>
      <c r="G29" s="43">
        <v>22</v>
      </c>
      <c r="H29" s="45" t="s">
        <v>66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67</v>
      </c>
      <c r="D30" s="15"/>
      <c r="E30" s="63"/>
      <c r="F30" s="57"/>
      <c r="G30" s="43">
        <v>23</v>
      </c>
      <c r="H30" s="45" t="s">
        <v>68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69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70</v>
      </c>
      <c r="H32" s="74" t="s">
        <v>71</v>
      </c>
      <c r="I32" s="33"/>
      <c r="J32" s="75">
        <v>0</v>
      </c>
    </row>
    <row r="33" spans="2:10" ht="18" customHeight="1" thickTop="1">
      <c r="B33" s="65"/>
      <c r="C33" s="66"/>
      <c r="D33" s="54" t="s">
        <v>72</v>
      </c>
      <c r="E33" s="66"/>
      <c r="F33" s="66"/>
      <c r="G33" s="66"/>
      <c r="H33" s="66" t="s">
        <v>73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65</v>
      </c>
      <c r="D35" s="60"/>
      <c r="E35" s="60"/>
      <c r="F35" s="59"/>
      <c r="G35" s="60" t="s">
        <v>65</v>
      </c>
      <c r="H35" s="60"/>
      <c r="I35" s="60"/>
      <c r="J35" s="68"/>
    </row>
    <row r="36" spans="2:10" ht="18" customHeight="1">
      <c r="B36" s="14"/>
      <c r="C36" s="15" t="s">
        <v>67</v>
      </c>
      <c r="D36" s="15"/>
      <c r="E36" s="15"/>
      <c r="F36" s="16"/>
      <c r="G36" s="15" t="s">
        <v>67</v>
      </c>
      <c r="H36" s="15"/>
      <c r="I36" s="15"/>
      <c r="J36" s="17"/>
    </row>
    <row r="37" spans="2:10" ht="18" customHeight="1">
      <c r="B37" s="58"/>
      <c r="C37" s="60" t="s">
        <v>61</v>
      </c>
      <c r="D37" s="60"/>
      <c r="E37" s="60"/>
      <c r="F37" s="59"/>
      <c r="G37" s="60" t="s">
        <v>61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74</v>
      </c>
      <c r="C1" s="1"/>
      <c r="E1" s="9" t="s">
        <v>75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76</v>
      </c>
      <c r="C2" s="1"/>
      <c r="E2" s="9" t="s">
        <v>77</v>
      </c>
      <c r="F2" s="1"/>
      <c r="G2" s="1"/>
      <c r="Z2" s="107" t="s">
        <v>8</v>
      </c>
      <c r="AA2" s="108" t="s">
        <v>78</v>
      </c>
      <c r="AB2" s="108" t="s">
        <v>10</v>
      </c>
      <c r="AC2" s="108"/>
      <c r="AD2" s="109"/>
    </row>
    <row r="3" spans="1:30">
      <c r="A3" s="9" t="s">
        <v>79</v>
      </c>
      <c r="C3" s="1"/>
      <c r="E3" s="9" t="s">
        <v>80</v>
      </c>
      <c r="F3" s="1"/>
      <c r="G3" s="1"/>
      <c r="Z3" s="107" t="s">
        <v>13</v>
      </c>
      <c r="AA3" s="108" t="s">
        <v>81</v>
      </c>
      <c r="AB3" s="108" t="s">
        <v>10</v>
      </c>
      <c r="AC3" s="108" t="s">
        <v>15</v>
      </c>
      <c r="AD3" s="109" t="s">
        <v>16</v>
      </c>
    </row>
    <row r="4" spans="1:30">
      <c r="B4" s="1"/>
      <c r="C4" s="1"/>
      <c r="D4" s="1"/>
      <c r="E4" s="1"/>
      <c r="F4" s="1"/>
      <c r="G4" s="1"/>
      <c r="Z4" s="107" t="s">
        <v>17</v>
      </c>
      <c r="AA4" s="108" t="s">
        <v>82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24</v>
      </c>
      <c r="AA5" s="108" t="s">
        <v>81</v>
      </c>
      <c r="AB5" s="108" t="s">
        <v>10</v>
      </c>
      <c r="AC5" s="108" t="s">
        <v>15</v>
      </c>
      <c r="AD5" s="109" t="s">
        <v>16</v>
      </c>
    </row>
    <row r="6" spans="1:30">
      <c r="A6" s="9" t="s">
        <v>11</v>
      </c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83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84</v>
      </c>
      <c r="B9" s="112" t="s">
        <v>33</v>
      </c>
      <c r="C9" s="112" t="s">
        <v>85</v>
      </c>
      <c r="D9" s="112" t="s">
        <v>86</v>
      </c>
      <c r="E9" s="119" t="s">
        <v>87</v>
      </c>
      <c r="F9" s="119" t="s">
        <v>88</v>
      </c>
      <c r="G9" s="1"/>
    </row>
    <row r="10" spans="1:30">
      <c r="A10" s="116"/>
      <c r="B10" s="116"/>
      <c r="C10" s="116" t="s">
        <v>89</v>
      </c>
      <c r="D10" s="116"/>
      <c r="E10" s="116" t="s">
        <v>86</v>
      </c>
      <c r="F10" s="116" t="s">
        <v>86</v>
      </c>
      <c r="G10" s="91" t="s">
        <v>90</v>
      </c>
    </row>
    <row r="12" spans="1:30">
      <c r="A12" s="1" t="s">
        <v>91</v>
      </c>
      <c r="B12" s="6">
        <f>Prehlad!H15</f>
        <v>0</v>
      </c>
      <c r="C12" s="6">
        <f>Prehlad!I15</f>
        <v>0</v>
      </c>
      <c r="D12" s="6">
        <f>Prehlad!J15</f>
        <v>0</v>
      </c>
      <c r="E12" s="7">
        <f>Prehlad!L15</f>
        <v>14.9371875</v>
      </c>
      <c r="F12" s="5">
        <f>Prehlad!N15</f>
        <v>0</v>
      </c>
      <c r="G12" s="5">
        <f>Prehlad!W15</f>
        <v>250.27500000000001</v>
      </c>
    </row>
    <row r="13" spans="1:30">
      <c r="A13" s="1" t="s">
        <v>92</v>
      </c>
      <c r="B13" s="6">
        <f>Prehlad!H23</f>
        <v>0</v>
      </c>
      <c r="C13" s="6">
        <f>Prehlad!I23</f>
        <v>0</v>
      </c>
      <c r="D13" s="6">
        <f>Prehlad!J23</f>
        <v>0</v>
      </c>
      <c r="E13" s="7">
        <f>Prehlad!L23</f>
        <v>0.83638180000000006</v>
      </c>
      <c r="F13" s="5">
        <f>Prehlad!N23</f>
        <v>0</v>
      </c>
      <c r="G13" s="5">
        <f>Prehlad!W23</f>
        <v>303.73099999999999</v>
      </c>
    </row>
    <row r="14" spans="1:30">
      <c r="A14" s="1" t="s">
        <v>93</v>
      </c>
      <c r="B14" s="6">
        <f>Prehlad!H25</f>
        <v>0</v>
      </c>
      <c r="C14" s="6">
        <f>Prehlad!I25</f>
        <v>0</v>
      </c>
      <c r="D14" s="6">
        <f>Prehlad!J25</f>
        <v>0</v>
      </c>
      <c r="E14" s="7">
        <f>Prehlad!L25</f>
        <v>15.7735693</v>
      </c>
      <c r="F14" s="5">
        <f>Prehlad!N25</f>
        <v>0</v>
      </c>
      <c r="G14" s="5">
        <f>Prehlad!W25</f>
        <v>554.00599999999997</v>
      </c>
    </row>
    <row r="16" spans="1:30">
      <c r="A16" s="1" t="s">
        <v>94</v>
      </c>
      <c r="B16" s="6">
        <f>Prehlad!H30</f>
        <v>0</v>
      </c>
      <c r="C16" s="6">
        <f>Prehlad!I30</f>
        <v>0</v>
      </c>
      <c r="D16" s="6">
        <f>Prehlad!J30</f>
        <v>0</v>
      </c>
      <c r="E16" s="7">
        <f>Prehlad!L30</f>
        <v>0.18364710000000001</v>
      </c>
      <c r="F16" s="5">
        <f>Prehlad!N30</f>
        <v>0</v>
      </c>
      <c r="G16" s="5">
        <f>Prehlad!W30</f>
        <v>63.34</v>
      </c>
    </row>
    <row r="17" spans="1:7">
      <c r="A17" s="1" t="s">
        <v>95</v>
      </c>
      <c r="B17" s="6">
        <f>Prehlad!H34</f>
        <v>0</v>
      </c>
      <c r="C17" s="6">
        <f>Prehlad!I34</f>
        <v>0</v>
      </c>
      <c r="D17" s="6">
        <f>Prehlad!J34</f>
        <v>0</v>
      </c>
      <c r="E17" s="7">
        <f>Prehlad!L34</f>
        <v>0.26437499999999997</v>
      </c>
      <c r="F17" s="5">
        <f>Prehlad!N34</f>
        <v>0</v>
      </c>
      <c r="G17" s="5">
        <f>Prehlad!W34</f>
        <v>112.8</v>
      </c>
    </row>
    <row r="18" spans="1:7">
      <c r="A18" s="1" t="s">
        <v>96</v>
      </c>
      <c r="B18" s="6">
        <f>Prehlad!H36</f>
        <v>0</v>
      </c>
      <c r="C18" s="6">
        <f>Prehlad!I36</f>
        <v>0</v>
      </c>
      <c r="D18" s="6">
        <f>Prehlad!J36</f>
        <v>0</v>
      </c>
      <c r="E18" s="7">
        <f>Prehlad!L36</f>
        <v>0.44802209999999998</v>
      </c>
      <c r="F18" s="5">
        <f>Prehlad!N36</f>
        <v>0</v>
      </c>
      <c r="G18" s="5">
        <f>Prehlad!W36</f>
        <v>176.14</v>
      </c>
    </row>
    <row r="21" spans="1:7">
      <c r="A21" s="1" t="s">
        <v>97</v>
      </c>
      <c r="B21" s="6">
        <f>Prehlad!H38</f>
        <v>0</v>
      </c>
      <c r="C21" s="6">
        <f>Prehlad!I38</f>
        <v>0</v>
      </c>
      <c r="D21" s="6">
        <f>Prehlad!J38</f>
        <v>0</v>
      </c>
      <c r="E21" s="7">
        <f>Prehlad!L38</f>
        <v>16.221591400000001</v>
      </c>
      <c r="F21" s="5">
        <f>Prehlad!N38</f>
        <v>0</v>
      </c>
      <c r="G21" s="5">
        <f>Prehlad!W38</f>
        <v>730.14599999999996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workbookViewId="0">
      <selection activeCell="X29" sqref="X29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74</v>
      </c>
      <c r="B1" s="1"/>
      <c r="C1" s="1"/>
      <c r="D1" s="1"/>
      <c r="E1" s="9" t="s">
        <v>75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76</v>
      </c>
      <c r="B2" s="1"/>
      <c r="C2" s="1"/>
      <c r="D2" s="1"/>
      <c r="E2" s="9" t="s">
        <v>77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98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79</v>
      </c>
      <c r="B3" s="1"/>
      <c r="C3" s="1"/>
      <c r="D3" s="1"/>
      <c r="E3" s="9" t="s">
        <v>80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13</v>
      </c>
      <c r="AA3" s="108" t="s">
        <v>99</v>
      </c>
      <c r="AB3" s="108" t="s">
        <v>10</v>
      </c>
      <c r="AC3" s="108" t="s">
        <v>15</v>
      </c>
      <c r="AD3" s="109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17</v>
      </c>
      <c r="AA4" s="108" t="s">
        <v>100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24</v>
      </c>
      <c r="AA5" s="108" t="s">
        <v>99</v>
      </c>
      <c r="AB5" s="108" t="s">
        <v>10</v>
      </c>
      <c r="AC5" s="108" t="s">
        <v>15</v>
      </c>
      <c r="AD5" s="109" t="s">
        <v>16</v>
      </c>
      <c r="AE5" s="1"/>
      <c r="AF5" s="1"/>
      <c r="AG5" s="1"/>
      <c r="AH5" s="1"/>
    </row>
    <row r="6" spans="1:34">
      <c r="A6" s="9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83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101</v>
      </c>
      <c r="B9" s="112" t="s">
        <v>102</v>
      </c>
      <c r="C9" s="112" t="s">
        <v>103</v>
      </c>
      <c r="D9" s="112" t="s">
        <v>104</v>
      </c>
      <c r="E9" s="112" t="s">
        <v>105</v>
      </c>
      <c r="F9" s="112" t="s">
        <v>106</v>
      </c>
      <c r="G9" s="112" t="s">
        <v>107</v>
      </c>
      <c r="H9" s="112" t="s">
        <v>33</v>
      </c>
      <c r="I9" s="112" t="s">
        <v>85</v>
      </c>
      <c r="J9" s="112" t="s">
        <v>86</v>
      </c>
      <c r="K9" s="113" t="s">
        <v>87</v>
      </c>
      <c r="L9" s="114"/>
      <c r="M9" s="115" t="s">
        <v>88</v>
      </c>
      <c r="N9" s="114"/>
      <c r="O9" s="112" t="s">
        <v>108</v>
      </c>
      <c r="P9" s="110" t="s">
        <v>109</v>
      </c>
      <c r="Q9" s="85" t="s">
        <v>105</v>
      </c>
      <c r="R9" s="85" t="s">
        <v>105</v>
      </c>
      <c r="S9" s="86" t="s">
        <v>105</v>
      </c>
      <c r="T9" s="90" t="s">
        <v>110</v>
      </c>
      <c r="U9" s="90" t="s">
        <v>111</v>
      </c>
      <c r="V9" s="90" t="s">
        <v>112</v>
      </c>
      <c r="W9" s="91" t="s">
        <v>90</v>
      </c>
      <c r="X9" s="91" t="s">
        <v>113</v>
      </c>
      <c r="Y9" s="91" t="s">
        <v>114</v>
      </c>
      <c r="Z9" s="120" t="s">
        <v>115</v>
      </c>
      <c r="AA9" s="120" t="s">
        <v>116</v>
      </c>
      <c r="AB9" s="1" t="s">
        <v>112</v>
      </c>
      <c r="AC9" s="1"/>
      <c r="AD9" s="1"/>
      <c r="AE9" s="1"/>
      <c r="AF9" s="1"/>
      <c r="AG9" s="1"/>
      <c r="AH9" s="1"/>
    </row>
    <row r="10" spans="1:34" ht="13.5" thickBot="1">
      <c r="A10" s="116" t="s">
        <v>117</v>
      </c>
      <c r="B10" s="116" t="s">
        <v>118</v>
      </c>
      <c r="C10" s="117"/>
      <c r="D10" s="116" t="s">
        <v>119</v>
      </c>
      <c r="E10" s="116" t="s">
        <v>120</v>
      </c>
      <c r="F10" s="116" t="s">
        <v>121</v>
      </c>
      <c r="G10" s="116" t="s">
        <v>122</v>
      </c>
      <c r="H10" s="116" t="s">
        <v>123</v>
      </c>
      <c r="I10" s="116" t="s">
        <v>89</v>
      </c>
      <c r="J10" s="116"/>
      <c r="K10" s="116" t="s">
        <v>107</v>
      </c>
      <c r="L10" s="116" t="s">
        <v>86</v>
      </c>
      <c r="M10" s="118" t="s">
        <v>107</v>
      </c>
      <c r="N10" s="116" t="s">
        <v>86</v>
      </c>
      <c r="O10" s="116" t="s">
        <v>124</v>
      </c>
      <c r="P10" s="111"/>
      <c r="Q10" s="87" t="s">
        <v>125</v>
      </c>
      <c r="R10" s="87" t="s">
        <v>126</v>
      </c>
      <c r="S10" s="88" t="s">
        <v>127</v>
      </c>
      <c r="T10" s="90" t="s">
        <v>128</v>
      </c>
      <c r="U10" s="90" t="s">
        <v>129</v>
      </c>
      <c r="V10" s="90" t="s">
        <v>130</v>
      </c>
      <c r="W10" s="91"/>
      <c r="X10" s="1"/>
      <c r="Y10" s="1"/>
      <c r="Z10" s="120" t="s">
        <v>131</v>
      </c>
      <c r="AA10" s="120" t="s">
        <v>117</v>
      </c>
      <c r="AB10" s="1" t="s">
        <v>132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133</v>
      </c>
    </row>
    <row r="13" spans="1:34">
      <c r="B13" s="100" t="s">
        <v>91</v>
      </c>
    </row>
    <row r="14" spans="1:34" ht="25.5">
      <c r="A14" s="98">
        <v>1</v>
      </c>
      <c r="B14" s="99" t="s">
        <v>134</v>
      </c>
      <c r="C14" s="100" t="s">
        <v>135</v>
      </c>
      <c r="D14" s="121" t="s">
        <v>136</v>
      </c>
      <c r="E14" s="102">
        <v>881.25</v>
      </c>
      <c r="F14" s="101" t="s">
        <v>137</v>
      </c>
      <c r="H14" s="103">
        <f>ROUND(E14*G14, 2)</f>
        <v>0</v>
      </c>
      <c r="J14" s="103">
        <f>ROUND(E14*G14, 2)</f>
        <v>0</v>
      </c>
      <c r="K14" s="104">
        <v>1.695E-2</v>
      </c>
      <c r="L14" s="104">
        <f>E14*K14</f>
        <v>14.9371875</v>
      </c>
      <c r="O14" s="101">
        <v>20</v>
      </c>
      <c r="P14" s="101" t="s">
        <v>138</v>
      </c>
      <c r="V14" s="105" t="s">
        <v>62</v>
      </c>
      <c r="W14" s="106">
        <v>250.27500000000001</v>
      </c>
      <c r="Z14" s="101" t="s">
        <v>139</v>
      </c>
      <c r="AB14" s="101">
        <v>1</v>
      </c>
    </row>
    <row r="15" spans="1:34">
      <c r="D15" s="132" t="s">
        <v>140</v>
      </c>
      <c r="E15" s="133">
        <f>J15</f>
        <v>0</v>
      </c>
      <c r="H15" s="133">
        <f>SUM(H12:H14)</f>
        <v>0</v>
      </c>
      <c r="I15" s="133">
        <f>SUM(I12:I14)</f>
        <v>0</v>
      </c>
      <c r="J15" s="133">
        <f>SUM(J12:J14)</f>
        <v>0</v>
      </c>
      <c r="L15" s="134">
        <f>SUM(L12:L14)</f>
        <v>14.9371875</v>
      </c>
      <c r="N15" s="135">
        <f>SUM(N12:N14)</f>
        <v>0</v>
      </c>
      <c r="W15" s="106">
        <f>SUM(W12:W14)</f>
        <v>250.27500000000001</v>
      </c>
    </row>
    <row r="17" spans="1:28">
      <c r="B17" s="100" t="s">
        <v>92</v>
      </c>
    </row>
    <row r="18" spans="1:28" ht="25.5">
      <c r="A18" s="98">
        <v>2</v>
      </c>
      <c r="B18" s="99" t="s">
        <v>141</v>
      </c>
      <c r="C18" s="100" t="s">
        <v>142</v>
      </c>
      <c r="D18" s="121" t="s">
        <v>143</v>
      </c>
      <c r="E18" s="102">
        <v>720</v>
      </c>
      <c r="F18" s="101" t="s">
        <v>137</v>
      </c>
      <c r="H18" s="103">
        <f>ROUND(E18*G18, 2)</f>
        <v>0</v>
      </c>
      <c r="J18" s="103">
        <f>ROUND(E18*G18, 2)</f>
        <v>0</v>
      </c>
      <c r="O18" s="101">
        <v>20</v>
      </c>
      <c r="P18" s="101" t="s">
        <v>138</v>
      </c>
      <c r="V18" s="105" t="s">
        <v>62</v>
      </c>
      <c r="W18" s="106">
        <v>134.63999999999999</v>
      </c>
      <c r="Z18" s="101" t="s">
        <v>144</v>
      </c>
      <c r="AB18" s="101">
        <v>1</v>
      </c>
    </row>
    <row r="19" spans="1:28" ht="25.5">
      <c r="A19" s="98">
        <v>3</v>
      </c>
      <c r="B19" s="99" t="s">
        <v>141</v>
      </c>
      <c r="C19" s="100" t="s">
        <v>145</v>
      </c>
      <c r="D19" s="121" t="s">
        <v>146</v>
      </c>
      <c r="E19" s="102">
        <v>720</v>
      </c>
      <c r="F19" s="101" t="s">
        <v>137</v>
      </c>
      <c r="H19" s="103">
        <f>ROUND(E19*G19, 2)</f>
        <v>0</v>
      </c>
      <c r="J19" s="103">
        <f>ROUND(E19*G19, 2)</f>
        <v>0</v>
      </c>
      <c r="K19" s="104">
        <v>6.9999999999999999E-4</v>
      </c>
      <c r="L19" s="104">
        <f>E19*K19</f>
        <v>0.504</v>
      </c>
      <c r="O19" s="101">
        <v>20</v>
      </c>
      <c r="P19" s="101" t="s">
        <v>138</v>
      </c>
      <c r="V19" s="105" t="s">
        <v>62</v>
      </c>
      <c r="W19" s="106">
        <v>4.32</v>
      </c>
      <c r="Z19" s="101" t="s">
        <v>144</v>
      </c>
      <c r="AB19" s="101">
        <v>1</v>
      </c>
    </row>
    <row r="20" spans="1:28" ht="25.5">
      <c r="A20" s="98">
        <v>4</v>
      </c>
      <c r="B20" s="99" t="s">
        <v>141</v>
      </c>
      <c r="C20" s="100" t="s">
        <v>147</v>
      </c>
      <c r="D20" s="121" t="s">
        <v>148</v>
      </c>
      <c r="E20" s="102">
        <v>720</v>
      </c>
      <c r="F20" s="101" t="s">
        <v>137</v>
      </c>
      <c r="H20" s="103">
        <f>ROUND(E20*G20, 2)</f>
        <v>0</v>
      </c>
      <c r="J20" s="103">
        <f>ROUND(E20*G20, 2)</f>
        <v>0</v>
      </c>
      <c r="O20" s="101">
        <v>20</v>
      </c>
      <c r="P20" s="101" t="s">
        <v>138</v>
      </c>
      <c r="V20" s="105" t="s">
        <v>62</v>
      </c>
      <c r="W20" s="106">
        <v>77.040000000000006</v>
      </c>
      <c r="Z20" s="101" t="s">
        <v>144</v>
      </c>
      <c r="AB20" s="101">
        <v>1</v>
      </c>
    </row>
    <row r="21" spans="1:28">
      <c r="A21" s="98">
        <v>5</v>
      </c>
      <c r="B21" s="99" t="s">
        <v>141</v>
      </c>
      <c r="C21" s="100" t="s">
        <v>149</v>
      </c>
      <c r="D21" s="121" t="s">
        <v>150</v>
      </c>
      <c r="E21" s="102">
        <v>200.23</v>
      </c>
      <c r="F21" s="101" t="s">
        <v>137</v>
      </c>
      <c r="H21" s="103">
        <f>ROUND(E21*G21, 2)</f>
        <v>0</v>
      </c>
      <c r="J21" s="103">
        <f>ROUND(E21*G21, 2)</f>
        <v>0</v>
      </c>
      <c r="K21" s="104">
        <v>1.66E-3</v>
      </c>
      <c r="L21" s="104">
        <f>E21*K21</f>
        <v>0.33238180000000001</v>
      </c>
      <c r="O21" s="101">
        <v>20</v>
      </c>
      <c r="P21" s="101" t="s">
        <v>138</v>
      </c>
      <c r="V21" s="105" t="s">
        <v>62</v>
      </c>
      <c r="W21" s="106">
        <v>37.042999999999999</v>
      </c>
      <c r="Z21" s="101" t="s">
        <v>144</v>
      </c>
      <c r="AB21" s="101">
        <v>1</v>
      </c>
    </row>
    <row r="22" spans="1:28">
      <c r="A22" s="98">
        <v>6</v>
      </c>
      <c r="B22" s="99" t="s">
        <v>151</v>
      </c>
      <c r="C22" s="100" t="s">
        <v>152</v>
      </c>
      <c r="D22" s="121" t="s">
        <v>153</v>
      </c>
      <c r="E22" s="102">
        <v>396</v>
      </c>
      <c r="F22" s="101" t="s">
        <v>137</v>
      </c>
      <c r="H22" s="103">
        <f>ROUND(E22*G22, 2)</f>
        <v>0</v>
      </c>
      <c r="J22" s="103">
        <f>ROUND(E22*G22, 2)</f>
        <v>0</v>
      </c>
      <c r="O22" s="101">
        <v>20</v>
      </c>
      <c r="P22" s="101" t="s">
        <v>138</v>
      </c>
      <c r="V22" s="105" t="s">
        <v>62</v>
      </c>
      <c r="W22" s="106">
        <v>50.688000000000002</v>
      </c>
      <c r="Z22" s="101" t="s">
        <v>154</v>
      </c>
      <c r="AB22" s="101">
        <v>1</v>
      </c>
    </row>
    <row r="23" spans="1:28">
      <c r="D23" s="132" t="s">
        <v>155</v>
      </c>
      <c r="E23" s="133">
        <f>J23</f>
        <v>0</v>
      </c>
      <c r="H23" s="133">
        <f>SUM(H17:H22)</f>
        <v>0</v>
      </c>
      <c r="I23" s="133">
        <f>SUM(I17:I22)</f>
        <v>0</v>
      </c>
      <c r="J23" s="133">
        <f>SUM(J17:J22)</f>
        <v>0</v>
      </c>
      <c r="L23" s="134">
        <f>SUM(L17:L22)</f>
        <v>0.83638180000000006</v>
      </c>
      <c r="N23" s="135">
        <f>SUM(N17:N22)</f>
        <v>0</v>
      </c>
      <c r="W23" s="106">
        <f>SUM(W17:W22)</f>
        <v>303.73099999999999</v>
      </c>
    </row>
    <row r="25" spans="1:28">
      <c r="D25" s="132" t="s">
        <v>93</v>
      </c>
      <c r="E25" s="135">
        <f>J25</f>
        <v>0</v>
      </c>
      <c r="H25" s="133">
        <f>+H15+H23</f>
        <v>0</v>
      </c>
      <c r="I25" s="133">
        <f>+I15+I23</f>
        <v>0</v>
      </c>
      <c r="J25" s="133">
        <f>+J15+J23</f>
        <v>0</v>
      </c>
      <c r="L25" s="134">
        <f>+L15+L23</f>
        <v>15.7735693</v>
      </c>
      <c r="N25" s="135">
        <f>+N15+N23</f>
        <v>0</v>
      </c>
      <c r="W25" s="106">
        <f>+W15+W23</f>
        <v>554.00599999999997</v>
      </c>
    </row>
    <row r="27" spans="1:28">
      <c r="B27" s="131" t="s">
        <v>156</v>
      </c>
    </row>
    <row r="28" spans="1:28">
      <c r="B28" s="100" t="s">
        <v>94</v>
      </c>
    </row>
    <row r="29" spans="1:28" ht="25.5">
      <c r="A29" s="98">
        <v>7</v>
      </c>
      <c r="B29" s="99" t="s">
        <v>157</v>
      </c>
      <c r="C29" s="100" t="s">
        <v>158</v>
      </c>
      <c r="D29" s="121" t="s">
        <v>159</v>
      </c>
      <c r="E29" s="102">
        <v>374.79</v>
      </c>
      <c r="F29" s="101" t="s">
        <v>137</v>
      </c>
      <c r="H29" s="103">
        <f>ROUND(E29*G29, 2)</f>
        <v>0</v>
      </c>
      <c r="J29" s="103">
        <f>ROUND(E29*G29, 2)</f>
        <v>0</v>
      </c>
      <c r="K29" s="104">
        <v>4.8999999999999998E-4</v>
      </c>
      <c r="L29" s="104">
        <f>E29*K29</f>
        <v>0.18364710000000001</v>
      </c>
      <c r="O29" s="101">
        <v>20</v>
      </c>
      <c r="P29" s="101" t="s">
        <v>138</v>
      </c>
      <c r="V29" s="105" t="s">
        <v>160</v>
      </c>
      <c r="W29" s="106">
        <v>63.34</v>
      </c>
      <c r="Z29" s="101" t="s">
        <v>139</v>
      </c>
      <c r="AB29" s="101">
        <v>1</v>
      </c>
    </row>
    <row r="30" spans="1:28">
      <c r="D30" s="132" t="s">
        <v>161</v>
      </c>
      <c r="E30" s="133">
        <f>J30</f>
        <v>0</v>
      </c>
      <c r="H30" s="133">
        <f>SUM(H27:H29)</f>
        <v>0</v>
      </c>
      <c r="I30" s="133">
        <f>SUM(I27:I29)</f>
        <v>0</v>
      </c>
      <c r="J30" s="133">
        <f>SUM(J27:J29)</f>
        <v>0</v>
      </c>
      <c r="L30" s="134">
        <f>SUM(L27:L29)</f>
        <v>0.18364710000000001</v>
      </c>
      <c r="N30" s="135">
        <f>SUM(N27:N29)</f>
        <v>0</v>
      </c>
      <c r="W30" s="106">
        <f>SUM(W27:W29)</f>
        <v>63.34</v>
      </c>
    </row>
    <row r="32" spans="1:28">
      <c r="B32" s="100" t="s">
        <v>95</v>
      </c>
    </row>
    <row r="33" spans="1:28">
      <c r="A33" s="98">
        <v>8</v>
      </c>
      <c r="B33" s="99" t="s">
        <v>162</v>
      </c>
      <c r="C33" s="100" t="s">
        <v>163</v>
      </c>
      <c r="D33" s="121" t="s">
        <v>164</v>
      </c>
      <c r="E33" s="102">
        <v>881.25</v>
      </c>
      <c r="F33" s="101" t="s">
        <v>137</v>
      </c>
      <c r="H33" s="103">
        <f>ROUND(E33*G33, 2)</f>
        <v>0</v>
      </c>
      <c r="J33" s="103">
        <f>ROUND(E33*G33, 2)</f>
        <v>0</v>
      </c>
      <c r="K33" s="104">
        <v>2.9999999999999997E-4</v>
      </c>
      <c r="L33" s="104">
        <f>E33*K33</f>
        <v>0.26437499999999997</v>
      </c>
      <c r="O33" s="101">
        <v>20</v>
      </c>
      <c r="P33" s="101" t="s">
        <v>138</v>
      </c>
      <c r="V33" s="105" t="s">
        <v>160</v>
      </c>
      <c r="W33" s="106">
        <v>112.8</v>
      </c>
      <c r="Z33" s="101" t="s">
        <v>165</v>
      </c>
      <c r="AB33" s="101">
        <v>1</v>
      </c>
    </row>
    <row r="34" spans="1:28">
      <c r="D34" s="132" t="s">
        <v>166</v>
      </c>
      <c r="E34" s="133">
        <f>J34</f>
        <v>0</v>
      </c>
      <c r="H34" s="133">
        <f>SUM(H32:H33)</f>
        <v>0</v>
      </c>
      <c r="I34" s="133">
        <f>SUM(I32:I33)</f>
        <v>0</v>
      </c>
      <c r="J34" s="133">
        <f>SUM(J32:J33)</f>
        <v>0</v>
      </c>
      <c r="L34" s="134">
        <f>SUM(L32:L33)</f>
        <v>0.26437499999999997</v>
      </c>
      <c r="N34" s="135">
        <f>SUM(N32:N33)</f>
        <v>0</v>
      </c>
      <c r="W34" s="106">
        <f>SUM(W32:W33)</f>
        <v>112.8</v>
      </c>
    </row>
    <row r="36" spans="1:28">
      <c r="D36" s="132" t="s">
        <v>96</v>
      </c>
      <c r="E36" s="133">
        <f>J36</f>
        <v>0</v>
      </c>
      <c r="H36" s="133">
        <f>+H30+H34</f>
        <v>0</v>
      </c>
      <c r="I36" s="133">
        <f>+I30+I34</f>
        <v>0</v>
      </c>
      <c r="J36" s="133">
        <f>+J30+J34</f>
        <v>0</v>
      </c>
      <c r="L36" s="134">
        <f>+L30+L34</f>
        <v>0.44802209999999998</v>
      </c>
      <c r="N36" s="135">
        <f>+N30+N34</f>
        <v>0</v>
      </c>
      <c r="W36" s="106">
        <f>+W30+W34</f>
        <v>176.14</v>
      </c>
    </row>
    <row r="38" spans="1:28">
      <c r="D38" s="136" t="s">
        <v>97</v>
      </c>
      <c r="E38" s="133">
        <f>J38</f>
        <v>0</v>
      </c>
      <c r="H38" s="133">
        <f>+H25+H36</f>
        <v>0</v>
      </c>
      <c r="I38" s="133">
        <f>+I25+I36</f>
        <v>0</v>
      </c>
      <c r="J38" s="133">
        <f>+J25+J36</f>
        <v>0</v>
      </c>
      <c r="L38" s="134">
        <f>+L25+L36</f>
        <v>16.221591400000001</v>
      </c>
      <c r="N38" s="135">
        <f>+N25+N36</f>
        <v>0</v>
      </c>
      <c r="W38" s="106">
        <f>+W25+W36</f>
        <v>730.14599999999996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2019-04-09T19:14:58Z</dcterms:modified>
</cp:coreProperties>
</file>