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7485" windowHeight="4140" activeTab="2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H15" i="3"/>
  <c r="J15" i="3"/>
  <c r="H16" i="3"/>
  <c r="J16" i="3"/>
  <c r="H17" i="3"/>
  <c r="J17" i="3"/>
  <c r="H18" i="3"/>
  <c r="J18" i="3"/>
  <c r="H19" i="3"/>
  <c r="J19" i="3"/>
  <c r="H20" i="3"/>
  <c r="J20" i="3"/>
  <c r="E21" i="3"/>
  <c r="H21" i="3"/>
  <c r="I21" i="3"/>
  <c r="J21" i="3"/>
  <c r="L21" i="3"/>
  <c r="N21" i="3"/>
  <c r="W21" i="3"/>
  <c r="E23" i="3"/>
  <c r="H23" i="3"/>
  <c r="I23" i="3"/>
  <c r="J23" i="3"/>
  <c r="L23" i="3"/>
  <c r="N23" i="3"/>
  <c r="W23" i="3"/>
  <c r="H27" i="3"/>
  <c r="J27" i="3"/>
  <c r="L27" i="3"/>
  <c r="I28" i="3"/>
  <c r="J28" i="3"/>
  <c r="L28" i="3"/>
  <c r="I29" i="3"/>
  <c r="J29" i="3"/>
  <c r="H30" i="3"/>
  <c r="J30" i="3"/>
  <c r="H31" i="3"/>
  <c r="J31" i="3"/>
  <c r="N31" i="3"/>
  <c r="H32" i="3"/>
  <c r="J32" i="3"/>
  <c r="H33" i="3"/>
  <c r="J33" i="3"/>
  <c r="H34" i="3"/>
  <c r="J34" i="3"/>
  <c r="E35" i="3"/>
  <c r="H35" i="3"/>
  <c r="I35" i="3"/>
  <c r="J35" i="3"/>
  <c r="L35" i="3"/>
  <c r="N35" i="3"/>
  <c r="W35" i="3"/>
  <c r="H38" i="3"/>
  <c r="J38" i="3"/>
  <c r="H39" i="3"/>
  <c r="J39" i="3"/>
  <c r="L39" i="3"/>
  <c r="H40" i="3"/>
  <c r="J40" i="3"/>
  <c r="L40" i="3"/>
  <c r="H41" i="3"/>
  <c r="J41" i="3"/>
  <c r="E42" i="3"/>
  <c r="H42" i="3"/>
  <c r="I42" i="3"/>
  <c r="J42" i="3"/>
  <c r="L42" i="3"/>
  <c r="N42" i="3"/>
  <c r="W42" i="3"/>
  <c r="E44" i="3"/>
  <c r="H44" i="3"/>
  <c r="I44" i="3"/>
  <c r="J44" i="3"/>
  <c r="L44" i="3"/>
  <c r="N44" i="3"/>
  <c r="W44" i="3"/>
  <c r="E46" i="3"/>
  <c r="H46" i="3"/>
  <c r="I46" i="3"/>
  <c r="J46" i="3"/>
  <c r="L46" i="3"/>
  <c r="N46" i="3"/>
  <c r="W46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5" i="2"/>
  <c r="C15" i="2"/>
  <c r="D15" i="2"/>
  <c r="E15" i="2"/>
  <c r="F15" i="2"/>
  <c r="G15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<sst xmlns="http://schemas.openxmlformats.org/spreadsheetml/2006/main" count="358" uniqueCount="191">
  <si>
    <t xml:space="preserve"> Mesto Rožňava</t>
  </si>
  <si>
    <t>V module</t>
  </si>
  <si>
    <t>Hlavička1</t>
  </si>
  <si>
    <t>Mena</t>
  </si>
  <si>
    <t>Hlavička2</t>
  </si>
  <si>
    <t>Obdobie</t>
  </si>
  <si>
    <t>Stavba :Oprava mosta ku Bille ( Košická ul.)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</si>
  <si>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</si>
  <si>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</si>
  <si>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</si>
  <si>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</si>
  <si>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</si>
  <si>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</si>
  <si>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</si>
  <si>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</si>
  <si>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</si>
  <si>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</si>
  <si>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</si>
  <si>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</si>
  <si>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</si>
  <si>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</si>
  <si>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</si>
  <si>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</si>
  <si>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</si>
  <si>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</si>
  <si>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</si>
  <si>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</si>
  <si>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</si>
  <si>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</si>
  <si>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</si>
  <si>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</si>
  <si>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</si>
  <si>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</si>
  <si>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</si>
  <si>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</si>
  <si>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</si>
  <si>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</si>
  <si>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</si>
  <si>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</si>
  <si>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</si>
  <si>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</si>
  <si>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</si>
  <si>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</si>
  <si>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</si>
  <si>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</si>
  <si>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</si>
  <si>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</si>
  <si>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</si>
  <si>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</si>
  <si>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</si>
  <si>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</si>
  <si>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</si>
  <si>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</si>
  <si>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</si>
  <si>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</si>
  <si>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</si>
  <si>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</si>
  <si>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</si>
  <si>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</si>
  <si>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</si>
  <si>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</si>
  <si>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</si>
  <si>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</si>
  <si>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</si>
  <si>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</si>
  <si>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</si>
  <si>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</si>
  <si>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</si>
  <si>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</si>
  <si>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</si>
  <si>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</si>
  <si>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</si>
  <si>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</si>
  <si>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</si>
  <si>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</si>
  <si>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</si>
  <si>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</si>
  <si>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</si>
  <si>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 xml:space="preserve">Dátum: 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</si>
  <si>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</si>
  <si>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</si>
  <si>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</si>
  <si>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</si>
  <si>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</si>
  <si>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</si>
  <si>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</si>
  <si>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</si>
  <si>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</si>
  <si>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</si>
  <si>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</si>
  <si>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</si>
  <si>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767 - Konštrukcie doplnk. kovové stavebné</t>
  </si>
  <si>
    <t>783 - Nátery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</si>
  <si>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</si>
  <si>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</si>
  <si>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</si>
  <si>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</si>
  <si>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</si>
  <si>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</si>
  <si>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</si>
  <si>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</si>
  <si>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</si>
  <si>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</si>
  <si>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</si>
  <si>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</si>
  <si>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</si>
  <si>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</si>
  <si>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</si>
  <si>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</si>
  <si>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</si>
  <si>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</si>
  <si>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</si>
  <si>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</si>
  <si>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</si>
  <si>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</si>
  <si>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</si>
  <si>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</si>
  <si>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</si>
  <si>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</si>
  <si>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</si>
  <si>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</si>
  <si>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</si>
  <si>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</si>
  <si>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</si>
  <si>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</si>
  <si>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</si>
  <si>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</si>
  <si>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</si>
  <si>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</si>
  <si>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</si>
  <si>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</si>
  <si>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003</t>
  </si>
  <si>
    <t xml:space="preserve">94195-5004   </t>
  </si>
  <si>
    <t>Lešenie ľahké prac. pomocné výš. podlahy do 3,5 m</t>
  </si>
  <si>
    <t>m2</t>
  </si>
  <si>
    <t xml:space="preserve">                    </t>
  </si>
  <si>
    <t>45.25.10</t>
  </si>
  <si>
    <t>013</t>
  </si>
  <si>
    <t xml:space="preserve">97901-1111   </t>
  </si>
  <si>
    <t>Zvislá doprava sute a vybúr. hmôt za prvé podlažie</t>
  </si>
  <si>
    <t>t</t>
  </si>
  <si>
    <t>45.11.11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</si>
  <si>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</si>
  <si>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</si>
  <si>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</si>
  <si>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</si>
  <si>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</si>
  <si>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</si>
  <si>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</si>
  <si>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</si>
  <si>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</si>
  <si>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</si>
  <si>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</si>
  <si>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</si>
  <si>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767</t>
  </si>
  <si>
    <t xml:space="preserve">76759-0110   </t>
  </si>
  <si>
    <t>Montáž podlahových konštrukcií roštov zváraním</t>
  </si>
  <si>
    <t>kg</t>
  </si>
  <si>
    <t>I</t>
  </si>
  <si>
    <t>45.42.12</t>
  </si>
  <si>
    <t>MAT</t>
  </si>
  <si>
    <t xml:space="preserve">136 423450   </t>
  </si>
  <si>
    <t>Plech oceľ. hrubý ryhovaný hr. 7 mm</t>
  </si>
  <si>
    <t>27.33.11</t>
  </si>
  <si>
    <t xml:space="preserve">286 3E6002   </t>
  </si>
  <si>
    <t>Spojovací materiál</t>
  </si>
  <si>
    <t>kpl</t>
  </si>
  <si>
    <t>25.21.22</t>
  </si>
  <si>
    <t xml:space="preserve">76759-0195   </t>
  </si>
  <si>
    <t>Príplatok za rezanie</t>
  </si>
  <si>
    <t>hod</t>
  </si>
  <si>
    <t xml:space="preserve">76759-0831   </t>
  </si>
  <si>
    <t>Demontáž podláh z ryhovaného plechu</t>
  </si>
  <si>
    <t xml:space="preserve">76799-9904   </t>
  </si>
  <si>
    <t>Prevarenie, opravy oceľ. konštrukcií</t>
  </si>
  <si>
    <t xml:space="preserve">99876-7201   </t>
  </si>
  <si>
    <t>Presun hmôt pre kovové stav. doplnk. konštr. v objektoch výšky do 6 m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</si>
  <si>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</si>
  <si>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</si>
  <si>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</si>
  <si>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>783</t>
  </si>
  <si>
    <t xml:space="preserve">78310-1821   </t>
  </si>
  <si>
    <t>Odstránenie náterov z ocel. konštr. ťažkých A opálením</t>
  </si>
  <si>
    <t xml:space="preserve">78322-5400   </t>
  </si>
  <si>
    <t>Nátery kov. stav. dopl. konšt. synt. dvojn.+1x email s tmel</t>
  </si>
  <si>
    <t>45.44.21</t>
  </si>
  <si>
    <t xml:space="preserve">78322-6100   </t>
  </si>
  <si>
    <t>Nátery kov. stav. doplnk. konštr. syntet. základné</t>
  </si>
  <si>
    <t xml:space="preserve">78390-4811   </t>
  </si>
  <si>
    <t>Odhrdzavenie kovových konštrukcií</t>
  </si>
  <si>
    <t xml:space="preserve">783 - Nátery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</si>
</sst>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/>
      <c r="Z5" s="107" t="s">
        <v>22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23</v>
      </c>
      <c r="D6" s="11" t="s">
        <v>24</v>
      </c>
      <c r="E6" s="11"/>
      <c r="F6" s="11"/>
      <c r="G6" s="11" t="s">
        <v>25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26</v>
      </c>
      <c r="H7" s="28"/>
      <c r="I7" s="28"/>
      <c r="J7" s="29"/>
    </row>
    <row r="8" spans="2:30" ht="18" customHeight="1">
      <c r="B8" s="14"/>
      <c r="C8" s="15" t="s">
        <v>27</v>
      </c>
      <c r="D8" s="15"/>
      <c r="E8" s="15"/>
      <c r="F8" s="15"/>
      <c r="G8" s="15" t="s">
        <v>25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26</v>
      </c>
      <c r="H9" s="19"/>
      <c r="I9" s="19"/>
      <c r="J9" s="21"/>
    </row>
    <row r="10" spans="2:30" ht="18" customHeight="1">
      <c r="B10" s="14"/>
      <c r="C10" s="15" t="s">
        <v>28</v>
      </c>
      <c r="D10" s="15"/>
      <c r="E10" s="15"/>
      <c r="F10" s="15"/>
      <c r="G10" s="15" t="s">
        <v>25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26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29</v>
      </c>
      <c r="C15" s="34" t="s">
        <v>30</v>
      </c>
      <c r="D15" s="35" t="s">
        <v>31</v>
      </c>
      <c r="E15" s="35" t="s">
        <v>32</v>
      </c>
      <c r="F15" s="36" t="s">
        <v>33</v>
      </c>
      <c r="G15" s="72" t="s">
        <v>34</v>
      </c>
      <c r="H15" s="37" t="s">
        <v>35</v>
      </c>
      <c r="I15" s="38"/>
      <c r="J15" s="39"/>
    </row>
    <row r="16" spans="2:30" ht="18" customHeight="1">
      <c r="B16" s="40">
        <v>1</v>
      </c>
      <c r="C16" s="41" t="s">
        <v>36</v>
      </c>
      <c r="D16" s="122">
        <f>Prehlad!H23</f>
        <v>0</v>
      </c>
      <c r="E16" s="122">
        <f>Prehlad!I23</f>
        <v>0</v>
      </c>
      <c r="F16" s="123">
        <f>D16+E16</f>
        <v>0</v>
      </c>
      <c r="G16" s="40">
        <v>6</v>
      </c>
      <c r="H16" s="42" t="s">
        <v>37</v>
      </c>
      <c r="I16" s="77"/>
      <c r="J16" s="123">
        <v>0</v>
      </c>
    </row>
    <row r="17" spans="2:10" ht="18" customHeight="1">
      <c r="B17" s="43">
        <v>2</v>
      </c>
      <c r="C17" s="44" t="s">
        <v>38</v>
      </c>
      <c r="D17" s="124">
        <f>Prehlad!H44</f>
        <v>0</v>
      </c>
      <c r="E17" s="124">
        <f>Prehlad!I44</f>
        <v>0</v>
      </c>
      <c r="F17" s="123">
        <f>D17+E17</f>
        <v>0</v>
      </c>
      <c r="G17" s="43">
        <v>7</v>
      </c>
      <c r="H17" s="45" t="s">
        <v>39</v>
      </c>
      <c r="I17" s="15"/>
      <c r="J17" s="125">
        <v>0</v>
      </c>
    </row>
    <row r="18" spans="2:10" ht="18" customHeight="1">
      <c r="B18" s="43">
        <v>3</v>
      </c>
      <c r="C18" s="44" t="s">
        <v>40</v>
      </c>
      <c r="D18" s="124"/>
      <c r="E18" s="124"/>
      <c r="F18" s="123">
        <f>D18+E18</f>
        <v>0</v>
      </c>
      <c r="G18" s="43">
        <v>8</v>
      </c>
      <c r="H18" s="45" t="s">
        <v>41</v>
      </c>
      <c r="I18" s="15"/>
      <c r="J18" s="125">
        <v>0</v>
      </c>
    </row>
    <row r="19" spans="2:10" ht="18" customHeight="1" thickBot="1">
      <c r="B19" s="43">
        <v>4</v>
      </c>
      <c r="C19" s="44" t="s">
        <v>42</v>
      </c>
      <c r="D19" s="124"/>
      <c r="E19" s="124"/>
      <c r="F19" s="126">
        <f>D19+E19</f>
        <v>0</v>
      </c>
      <c r="G19" s="43">
        <v>9</v>
      </c>
      <c r="H19" s="45" t="s">
        <v>43</v>
      </c>
      <c r="I19" s="15"/>
      <c r="J19" s="125">
        <v>0</v>
      </c>
    </row>
    <row r="20" spans="2:10" ht="18" customHeight="1" thickBot="1">
      <c r="B20" s="46">
        <v>5</v>
      </c>
      <c r="C20" s="47" t="s">
        <v>44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45</v>
      </c>
      <c r="J20" s="129">
        <f>SUM(J16:J19)</f>
        <v>0</v>
      </c>
    </row>
    <row r="21" spans="2:10" ht="18" customHeight="1" thickTop="1">
      <c r="B21" s="72" t="s">
        <v>46</v>
      </c>
      <c r="C21" s="71"/>
      <c r="D21" s="38" t="s">
        <v>47</v>
      </c>
      <c r="E21" s="38"/>
      <c r="F21" s="39"/>
      <c r="G21" s="72" t="s">
        <v>48</v>
      </c>
      <c r="H21" s="37" t="s">
        <v>49</v>
      </c>
      <c r="I21" s="38"/>
      <c r="J21" s="39"/>
    </row>
    <row r="22" spans="2:10" ht="18" customHeight="1">
      <c r="B22" s="40">
        <v>11</v>
      </c>
      <c r="C22" s="42" t="s">
        <v>50</v>
      </c>
      <c r="D22" s="78" t="s">
        <v>43</v>
      </c>
      <c r="E22" s="80">
        <v>0</v>
      </c>
      <c r="F22" s="123">
        <v>0</v>
      </c>
      <c r="G22" s="43">
        <v>16</v>
      </c>
      <c r="H22" s="45" t="s">
        <v>51</v>
      </c>
      <c r="I22" s="49"/>
      <c r="J22" s="125">
        <v>0</v>
      </c>
    </row>
    <row r="23" spans="2:10" ht="18" customHeight="1">
      <c r="B23" s="43">
        <v>12</v>
      </c>
      <c r="C23" s="45" t="s">
        <v>52</v>
      </c>
      <c r="D23" s="79"/>
      <c r="E23" s="50">
        <v>0</v>
      </c>
      <c r="F23" s="125">
        <v>0</v>
      </c>
      <c r="G23" s="43">
        <v>17</v>
      </c>
      <c r="H23" s="45" t="s">
        <v>53</v>
      </c>
      <c r="I23" s="49"/>
      <c r="J23" s="125">
        <v>0</v>
      </c>
    </row>
    <row r="24" spans="2:10" ht="18" customHeight="1">
      <c r="B24" s="43">
        <v>13</v>
      </c>
      <c r="C24" s="45" t="s">
        <v>54</v>
      </c>
      <c r="D24" s="79"/>
      <c r="E24" s="50">
        <v>0</v>
      </c>
      <c r="F24" s="125">
        <v>0</v>
      </c>
      <c r="G24" s="43">
        <v>18</v>
      </c>
      <c r="H24" s="45" t="s">
        <v>55</v>
      </c>
      <c r="I24" s="49"/>
      <c r="J24" s="125">
        <v>0</v>
      </c>
    </row>
    <row r="25" spans="2:10" ht="18" customHeight="1" thickBot="1">
      <c r="B25" s="43">
        <v>14</v>
      </c>
      <c r="C25" s="45" t="s">
        <v>43</v>
      </c>
      <c r="D25" s="79"/>
      <c r="E25" s="50">
        <v>0</v>
      </c>
      <c r="F25" s="125">
        <v>0</v>
      </c>
      <c r="G25" s="43">
        <v>19</v>
      </c>
      <c r="H25" s="45" t="s">
        <v>43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56</v>
      </c>
      <c r="F26" s="129">
        <f>SUM(F22:F25)</f>
        <v>0</v>
      </c>
      <c r="G26" s="46">
        <v>20</v>
      </c>
      <c r="H26" s="51"/>
      <c r="I26" s="52" t="s">
        <v>57</v>
      </c>
      <c r="J26" s="129">
        <f>SUM(J22:J25)</f>
        <v>0</v>
      </c>
    </row>
    <row r="27" spans="2:10" ht="18" customHeight="1" thickTop="1">
      <c r="B27" s="53"/>
      <c r="C27" s="54" t="s">
        <v>58</v>
      </c>
      <c r="D27" s="55"/>
      <c r="E27" s="56" t="s">
        <v>59</v>
      </c>
      <c r="F27" s="57"/>
      <c r="G27" s="72" t="s">
        <v>60</v>
      </c>
      <c r="H27" s="37" t="s">
        <v>61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62</v>
      </c>
      <c r="J28" s="123">
        <f>ROUND(F20,2)+J20+F26+J26</f>
        <v>0</v>
      </c>
    </row>
    <row r="29" spans="2:10" ht="18" customHeight="1">
      <c r="B29" s="58"/>
      <c r="C29" s="60" t="s">
        <v>63</v>
      </c>
      <c r="D29" s="60"/>
      <c r="E29" s="63"/>
      <c r="F29" s="57"/>
      <c r="G29" s="43">
        <v>22</v>
      </c>
      <c r="H29" s="45" t="s">
        <v>64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65</v>
      </c>
      <c r="D30" s="15"/>
      <c r="E30" s="63"/>
      <c r="F30" s="57"/>
      <c r="G30" s="43">
        <v>23</v>
      </c>
      <c r="H30" s="45" t="s">
        <v>66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67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68</v>
      </c>
      <c r="H32" s="74" t="s">
        <v>69</v>
      </c>
      <c r="I32" s="33"/>
      <c r="J32" s="75">
        <v>0</v>
      </c>
    </row>
    <row r="33" spans="2:10" ht="18" customHeight="1" thickTop="1">
      <c r="B33" s="65"/>
      <c r="C33" s="66"/>
      <c r="D33" s="54" t="s">
        <v>70</v>
      </c>
      <c r="E33" s="66"/>
      <c r="F33" s="66"/>
      <c r="G33" s="66"/>
      <c r="H33" s="66" t="s">
        <v>71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63</v>
      </c>
      <c r="D35" s="60"/>
      <c r="E35" s="60"/>
      <c r="F35" s="59"/>
      <c r="G35" s="60" t="s">
        <v>63</v>
      </c>
      <c r="H35" s="60"/>
      <c r="I35" s="60"/>
      <c r="J35" s="68"/>
    </row>
    <row r="36" spans="2:10" ht="18" customHeight="1">
      <c r="B36" s="14"/>
      <c r="C36" s="15" t="s">
        <v>65</v>
      </c>
      <c r="D36" s="15"/>
      <c r="E36" s="15"/>
      <c r="F36" s="16"/>
      <c r="G36" s="15" t="s">
        <v>65</v>
      </c>
      <c r="H36" s="15"/>
      <c r="I36" s="15"/>
      <c r="J36" s="17"/>
    </row>
    <row r="37" spans="2:10" ht="18" customHeight="1">
      <c r="B37" s="58"/>
      <c r="C37" s="60" t="s">
        <v>59</v>
      </c>
      <c r="D37" s="60"/>
      <c r="E37" s="60"/>
      <c r="F37" s="59"/>
      <c r="G37" s="60" t="s">
        <v>59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selection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74</v>
      </c>
      <c r="C2" s="1"/>
      <c r="E2" s="9" t="s">
        <v>75</v>
      </c>
      <c r="F2" s="1"/>
      <c r="G2" s="1"/>
      <c r="Z2" s="107" t="s">
        <v>8</v>
      </c>
      <c r="AA2" s="108" t="s">
        <v>76</v>
      </c>
      <c r="AB2" s="108" t="s">
        <v>10</v>
      </c>
      <c r="AC2" s="108"/>
      <c r="AD2" s="109"/>
    </row>
    <row r="3" spans="1:30">
      <c r="A3" s="9" t="s">
        <v>77</v>
      </c>
      <c r="C3" s="1"/>
      <c r="E3" s="9" t="s">
        <v>78</v>
      </c>
      <c r="F3" s="1"/>
      <c r="G3" s="1"/>
      <c r="Z3" s="107" t="s">
        <v>12</v>
      </c>
      <c r="AA3" s="108" t="s">
        <v>79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80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22</v>
      </c>
      <c r="AA5" s="108" t="s">
        <v>79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81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82</v>
      </c>
      <c r="B9" s="112" t="s">
        <v>31</v>
      </c>
      <c r="C9" s="112" t="s">
        <v>83</v>
      </c>
      <c r="D9" s="112" t="s">
        <v>84</v>
      </c>
      <c r="E9" s="119" t="s">
        <v>85</v>
      </c>
      <c r="F9" s="119" t="s">
        <v>86</v>
      </c>
      <c r="G9" s="1"/>
    </row>
    <row r="10" spans="1:30">
      <c r="A10" s="116"/>
      <c r="B10" s="116"/>
      <c r="C10" s="116" t="s">
        <v>87</v>
      </c>
      <c r="D10" s="116"/>
      <c r="E10" s="116" t="s">
        <v>84</v>
      </c>
      <c r="F10" s="116" t="s">
        <v>84</v>
      </c>
      <c r="G10" s="91" t="s">
        <v>88</v>
      </c>
    </row>
    <row r="12" spans="1:30">
      <c r="A12" s="1" t="s">
        <v>89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9.4079999999999997E-2</v>
      </c>
      <c r="F12" s="5">
        <f>Prehlad!N21</f>
        <v>0</v>
      </c>
      <c r="G12" s="5">
        <f>Prehlad!W21</f>
        <v>6.8040000000000003</v>
      </c>
    </row>
    <row r="13" spans="1:30">
      <c r="A13" s="1" t="s">
        <v>90</v>
      </c>
      <c r="B13" s="6">
        <f>Prehlad!H23</f>
        <v>0</v>
      </c>
      <c r="C13" s="6">
        <f>Prehlad!I23</f>
        <v>0</v>
      </c>
      <c r="D13" s="6">
        <f>Prehlad!J23</f>
        <v>0</v>
      </c>
      <c r="E13" s="7">
        <f>Prehlad!L23</f>
        <v>9.4079999999999997E-2</v>
      </c>
      <c r="F13" s="5">
        <f>Prehlad!N23</f>
        <v>0</v>
      </c>
      <c r="G13" s="5">
        <f>Prehlad!W23</f>
        <v>6.8040000000000003</v>
      </c>
    </row>
    <row r="15" spans="1:30">
      <c r="A15" s="1" t="s">
        <v>91</v>
      </c>
      <c r="B15" s="6">
        <f>Prehlad!H35</f>
        <v>0</v>
      </c>
      <c r="C15" s="6">
        <f>Prehlad!I35</f>
        <v>0</v>
      </c>
      <c r="D15" s="6">
        <f>Prehlad!J35</f>
        <v>0</v>
      </c>
      <c r="E15" s="7">
        <f>Prehlad!L35</f>
        <v>0.98910749999999992</v>
      </c>
      <c r="F15" s="5">
        <f>Prehlad!N35</f>
        <v>0.33</v>
      </c>
      <c r="G15" s="5">
        <f>Prehlad!W35</f>
        <v>63.176000000000002</v>
      </c>
    </row>
    <row r="16" spans="1:30">
      <c r="A16" s="1" t="s">
        <v>92</v>
      </c>
      <c r="B16" s="6">
        <f>Prehlad!H42</f>
        <v>0</v>
      </c>
      <c r="C16" s="6">
        <f>Prehlad!I42</f>
        <v>0</v>
      </c>
      <c r="D16" s="6">
        <f>Prehlad!J42</f>
        <v>0</v>
      </c>
      <c r="E16" s="7">
        <f>Prehlad!L42</f>
        <v>8.7720000000000003E-3</v>
      </c>
      <c r="F16" s="5">
        <f>Prehlad!N42</f>
        <v>0</v>
      </c>
      <c r="G16" s="5">
        <f>Prehlad!W42</f>
        <v>25.567999999999998</v>
      </c>
    </row>
    <row r="17" spans="1:7">
      <c r="A17" s="1" t="s">
        <v>93</v>
      </c>
      <c r="B17" s="6">
        <f>Prehlad!H44</f>
        <v>0</v>
      </c>
      <c r="C17" s="6">
        <f>Prehlad!I44</f>
        <v>0</v>
      </c>
      <c r="D17" s="6">
        <f>Prehlad!J44</f>
        <v>0</v>
      </c>
      <c r="E17" s="7">
        <f>Prehlad!L44</f>
        <v>0.99787949999999992</v>
      </c>
      <c r="F17" s="5">
        <f>Prehlad!N44</f>
        <v>0.33</v>
      </c>
      <c r="G17" s="5">
        <f>Prehlad!W44</f>
        <v>88.744</v>
      </c>
    </row>
    <row r="20" spans="1:7">
      <c r="A20" s="1" t="s">
        <v>94</v>
      </c>
      <c r="B20" s="6">
        <f>Prehlad!H46</f>
        <v>0</v>
      </c>
      <c r="C20" s="6">
        <f>Prehlad!I46</f>
        <v>0</v>
      </c>
      <c r="D20" s="6">
        <f>Prehlad!J46</f>
        <v>0</v>
      </c>
      <c r="E20" s="7">
        <f>Prehlad!L46</f>
        <v>1.0919595</v>
      </c>
      <c r="F20" s="5">
        <f>Prehlad!N46</f>
        <v>0.33</v>
      </c>
      <c r="G20" s="5">
        <f>Prehlad!W46</f>
        <v>95.548000000000002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"/>
  <sheetViews>
    <sheetView showGridLines="0" tabSelected="1" workbookViewId="0">
      <selection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72</v>
      </c>
      <c r="B1" s="1"/>
      <c r="C1" s="1"/>
      <c r="D1" s="1"/>
      <c r="E1" s="9" t="s">
        <v>73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36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9" t="s">
        <v>75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8</v>
      </c>
      <c r="AA2" s="108" t="s">
        <v>95</v>
      </c>
      <c r="AB2" s="108" t="s">
        <v>10</v>
      </c>
      <c r="AC2" s="108"/>
      <c r="AD2" s="109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12</v>
      </c>
      <c r="AA3" s="108" t="s">
        <v>96</v>
      </c>
      <c r="AB3" s="108" t="s">
        <v>10</v>
      </c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16</v>
      </c>
      <c r="AA4" s="108" t="s">
        <v>97</v>
      </c>
      <c r="AB4" s="108" t="s">
        <v>10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22</v>
      </c>
      <c r="AA5" s="108" t="s">
        <v>96</v>
      </c>
      <c r="AB5" s="108" t="s">
        <v>10</v>
      </c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98</v>
      </c>
      <c r="B9" s="112" t="s">
        <v>99</v>
      </c>
      <c r="C9" s="112" t="s">
        <v>100</v>
      </c>
      <c r="D9" s="112" t="s">
        <v>101</v>
      </c>
      <c r="E9" s="112" t="s">
        <v>102</v>
      </c>
      <c r="F9" s="112" t="s">
        <v>103</v>
      </c>
      <c r="G9" s="112" t="s">
        <v>104</v>
      </c>
      <c r="H9" s="112" t="s">
        <v>31</v>
      </c>
      <c r="I9" s="112" t="s">
        <v>83</v>
      </c>
      <c r="J9" s="112" t="s">
        <v>84</v>
      </c>
      <c r="K9" s="113" t="s">
        <v>85</v>
      </c>
      <c r="L9" s="114"/>
      <c r="M9" s="115" t="s">
        <v>86</v>
      </c>
      <c r="N9" s="114"/>
      <c r="O9" s="112" t="s">
        <v>105</v>
      </c>
      <c r="P9" s="110" t="s">
        <v>106</v>
      </c>
      <c r="Q9" s="85" t="s">
        <v>102</v>
      </c>
      <c r="R9" s="85" t="s">
        <v>102</v>
      </c>
      <c r="S9" s="86" t="s">
        <v>102</v>
      </c>
      <c r="T9" s="90" t="s">
        <v>107</v>
      </c>
      <c r="U9" s="90" t="s">
        <v>108</v>
      </c>
      <c r="V9" s="90" t="s">
        <v>109</v>
      </c>
      <c r="W9" s="91" t="s">
        <v>88</v>
      </c>
      <c r="X9" s="91" t="s">
        <v>110</v>
      </c>
      <c r="Y9" s="91" t="s">
        <v>111</v>
      </c>
      <c r="Z9" s="120" t="s">
        <v>112</v>
      </c>
      <c r="AA9" s="120" t="s">
        <v>113</v>
      </c>
      <c r="AB9" s="1" t="s">
        <v>109</v>
      </c>
      <c r="AC9" s="1"/>
      <c r="AD9" s="1"/>
      <c r="AE9" s="1"/>
      <c r="AF9" s="1"/>
      <c r="AG9" s="1"/>
      <c r="AH9" s="1"/>
    </row>
    <row r="10" spans="1:34" ht="13.5" thickBot="1">
      <c r="A10" s="116" t="s">
        <v>114</v>
      </c>
      <c r="B10" s="116" t="s">
        <v>115</v>
      </c>
      <c r="C10" s="117"/>
      <c r="D10" s="116" t="s">
        <v>116</v>
      </c>
      <c r="E10" s="116" t="s">
        <v>117</v>
      </c>
      <c r="F10" s="116" t="s">
        <v>118</v>
      </c>
      <c r="G10" s="116" t="s">
        <v>119</v>
      </c>
      <c r="H10" s="116" t="s">
        <v>120</v>
      </c>
      <c r="I10" s="116" t="s">
        <v>87</v>
      </c>
      <c r="J10" s="116"/>
      <c r="K10" s="116" t="s">
        <v>104</v>
      </c>
      <c r="L10" s="116" t="s">
        <v>84</v>
      </c>
      <c r="M10" s="118" t="s">
        <v>104</v>
      </c>
      <c r="N10" s="116" t="s">
        <v>84</v>
      </c>
      <c r="O10" s="116" t="s">
        <v>121</v>
      </c>
      <c r="P10" s="111"/>
      <c r="Q10" s="87" t="s">
        <v>122</v>
      </c>
      <c r="R10" s="87" t="s">
        <v>123</v>
      </c>
      <c r="S10" s="88" t="s">
        <v>124</v>
      </c>
      <c r="T10" s="90" t="s">
        <v>125</v>
      </c>
      <c r="U10" s="90" t="s">
        <v>126</v>
      </c>
      <c r="V10" s="90" t="s">
        <v>127</v>
      </c>
      <c r="W10" s="91"/>
      <c r="X10" s="1"/>
      <c r="Y10" s="1"/>
      <c r="Z10" s="120" t="s">
        <v>128</v>
      </c>
      <c r="AA10" s="120" t="s">
        <v>114</v>
      </c>
      <c r="AB10" s="1" t="s">
        <v>129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130</v>
      </c>
    </row>
    <row r="13" spans="1:34">
      <c r="B13" s="100" t="s">
        <v>89</v>
      </c>
    </row>
    <row r="14" spans="1:34">
      <c r="A14" s="98">
        <v>1</v>
      </c>
      <c r="B14" s="99" t="s">
        <v>131</v>
      </c>
      <c r="C14" s="100" t="s">
        <v>132</v>
      </c>
      <c r="D14" s="121" t="s">
        <v>133</v>
      </c>
      <c r="E14" s="102">
        <v>16</v>
      </c>
      <c r="F14" s="101" t="s">
        <v>134</v>
      </c>
      <c r="H14" s="103">
        <f t="shared" ref="H14:H20" si="0">ROUND(E14*G14, 2)</f>
        <v>0</v>
      </c>
      <c r="J14" s="103">
        <f t="shared" ref="J14:J20" si="1">ROUND(E14*G14, 2)</f>
        <v>0</v>
      </c>
      <c r="K14" s="104">
        <v>5.8799999999999998E-3</v>
      </c>
      <c r="L14" s="104">
        <f>E14*K14</f>
        <v>9.4079999999999997E-2</v>
      </c>
      <c r="O14" s="101">
        <v>20</v>
      </c>
      <c r="P14" s="101" t="s">
        <v>135</v>
      </c>
      <c r="V14" s="105" t="s">
        <v>60</v>
      </c>
      <c r="W14" s="106">
        <v>5.4080000000000004</v>
      </c>
      <c r="Z14" s="101" t="s">
        <v>136</v>
      </c>
      <c r="AB14" s="101">
        <v>1</v>
      </c>
    </row>
    <row r="15" spans="1:34">
      <c r="A15" s="98">
        <v>2</v>
      </c>
      <c r="B15" s="99" t="s">
        <v>137</v>
      </c>
      <c r="C15" s="100" t="s">
        <v>138</v>
      </c>
      <c r="D15" s="121" t="s">
        <v>139</v>
      </c>
      <c r="E15" s="102">
        <v>0.33</v>
      </c>
      <c r="F15" s="101" t="s">
        <v>140</v>
      </c>
      <c r="H15" s="103">
        <f t="shared" si="0"/>
        <v>0</v>
      </c>
      <c r="J15" s="103">
        <f t="shared" si="1"/>
        <v>0</v>
      </c>
      <c r="O15" s="101">
        <v>20</v>
      </c>
      <c r="P15" s="101" t="s">
        <v>135</v>
      </c>
      <c r="V15" s="105" t="s">
        <v>60</v>
      </c>
      <c r="W15" s="106">
        <v>0.42499999999999999</v>
      </c>
      <c r="Z15" s="101" t="s">
        <v>141</v>
      </c>
      <c r="AB15" s="101">
        <v>1</v>
      </c>
    </row>
    <row r="16" spans="1:34">
      <c r="A16" s="98">
        <v>3</v>
      </c>
      <c r="B16" s="99" t="s">
        <v>137</v>
      </c>
      <c r="C16" s="100" t="s">
        <v>142</v>
      </c>
      <c r="D16" s="121" t="s">
        <v>143</v>
      </c>
      <c r="E16" s="102">
        <v>0.33</v>
      </c>
      <c r="F16" s="101" t="s">
        <v>140</v>
      </c>
      <c r="H16" s="103">
        <f t="shared" si="0"/>
        <v>0</v>
      </c>
      <c r="J16" s="103">
        <f t="shared" si="1"/>
        <v>0</v>
      </c>
      <c r="O16" s="101">
        <v>20</v>
      </c>
      <c r="P16" s="101" t="s">
        <v>135</v>
      </c>
      <c r="V16" s="105" t="s">
        <v>60</v>
      </c>
      <c r="W16" s="106">
        <v>0.17899999999999999</v>
      </c>
      <c r="Z16" s="101" t="s">
        <v>141</v>
      </c>
      <c r="AB16" s="101">
        <v>1</v>
      </c>
    </row>
    <row r="17" spans="1:28" ht="25.5">
      <c r="A17" s="98">
        <v>4</v>
      </c>
      <c r="B17" s="99" t="s">
        <v>137</v>
      </c>
      <c r="C17" s="100" t="s">
        <v>144</v>
      </c>
      <c r="D17" s="121" t="s">
        <v>145</v>
      </c>
      <c r="E17" s="102">
        <v>3.33</v>
      </c>
      <c r="F17" s="101" t="s">
        <v>140</v>
      </c>
      <c r="H17" s="103">
        <f t="shared" si="0"/>
        <v>0</v>
      </c>
      <c r="J17" s="103">
        <f t="shared" si="1"/>
        <v>0</v>
      </c>
      <c r="O17" s="101">
        <v>20</v>
      </c>
      <c r="P17" s="101" t="s">
        <v>135</v>
      </c>
      <c r="V17" s="105" t="s">
        <v>60</v>
      </c>
      <c r="Z17" s="101" t="s">
        <v>141</v>
      </c>
      <c r="AB17" s="101">
        <v>1</v>
      </c>
    </row>
    <row r="18" spans="1:28" ht="25.5">
      <c r="A18" s="98">
        <v>5</v>
      </c>
      <c r="B18" s="99" t="s">
        <v>137</v>
      </c>
      <c r="C18" s="100" t="s">
        <v>146</v>
      </c>
      <c r="D18" s="121" t="s">
        <v>147</v>
      </c>
      <c r="E18" s="102">
        <v>0.33</v>
      </c>
      <c r="F18" s="101" t="s">
        <v>140</v>
      </c>
      <c r="H18" s="103">
        <f t="shared" si="0"/>
        <v>0</v>
      </c>
      <c r="J18" s="103">
        <f t="shared" si="1"/>
        <v>0</v>
      </c>
      <c r="O18" s="101">
        <v>20</v>
      </c>
      <c r="P18" s="101" t="s">
        <v>135</v>
      </c>
      <c r="V18" s="105" t="s">
        <v>60</v>
      </c>
      <c r="W18" s="106">
        <v>0.372</v>
      </c>
      <c r="Z18" s="101" t="s">
        <v>141</v>
      </c>
      <c r="AB18" s="101">
        <v>1</v>
      </c>
    </row>
    <row r="19" spans="1:28" ht="25.5">
      <c r="A19" s="98">
        <v>6</v>
      </c>
      <c r="B19" s="99" t="s">
        <v>137</v>
      </c>
      <c r="C19" s="100" t="s">
        <v>148</v>
      </c>
      <c r="D19" s="121" t="s">
        <v>149</v>
      </c>
      <c r="E19" s="102">
        <v>3.33</v>
      </c>
      <c r="F19" s="101" t="s">
        <v>140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135</v>
      </c>
      <c r="V19" s="105" t="s">
        <v>60</v>
      </c>
      <c r="W19" s="106">
        <v>0.42</v>
      </c>
      <c r="Z19" s="101" t="s">
        <v>141</v>
      </c>
      <c r="AB19" s="101">
        <v>1</v>
      </c>
    </row>
    <row r="20" spans="1:28" ht="25.5">
      <c r="A20" s="98">
        <v>7</v>
      </c>
      <c r="B20" s="99" t="s">
        <v>137</v>
      </c>
      <c r="C20" s="100" t="s">
        <v>150</v>
      </c>
      <c r="D20" s="121" t="s">
        <v>151</v>
      </c>
      <c r="E20" s="102">
        <v>0.33</v>
      </c>
      <c r="F20" s="101" t="s">
        <v>140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135</v>
      </c>
      <c r="V20" s="105" t="s">
        <v>60</v>
      </c>
      <c r="Z20" s="101" t="s">
        <v>141</v>
      </c>
      <c r="AB20" s="101">
        <v>1</v>
      </c>
    </row>
    <row r="21" spans="1:28">
      <c r="D21" s="132" t="s">
        <v>152</v>
      </c>
      <c r="E21" s="133">
        <f>J21</f>
        <v>0</v>
      </c>
      <c r="H21" s="133">
        <f>SUM(H12:H20)</f>
        <v>0</v>
      </c>
      <c r="I21" s="133">
        <f>SUM(I12:I20)</f>
        <v>0</v>
      </c>
      <c r="J21" s="133">
        <f>SUM(J12:J20)</f>
        <v>0</v>
      </c>
      <c r="L21" s="134">
        <f>SUM(L12:L20)</f>
        <v>9.4079999999999997E-2</v>
      </c>
      <c r="N21" s="135">
        <f>SUM(N12:N20)</f>
        <v>0</v>
      </c>
      <c r="W21" s="106">
        <f>SUM(W12:W20)</f>
        <v>6.8040000000000003</v>
      </c>
    </row>
    <row r="23" spans="1:28">
      <c r="D23" s="132" t="s">
        <v>90</v>
      </c>
      <c r="E23" s="135">
        <f>J23</f>
        <v>0</v>
      </c>
      <c r="H23" s="133">
        <f>+H21</f>
        <v>0</v>
      </c>
      <c r="I23" s="133">
        <f>+I21</f>
        <v>0</v>
      </c>
      <c r="J23" s="133">
        <f>+J21</f>
        <v>0</v>
      </c>
      <c r="L23" s="134">
        <f>+L21</f>
        <v>9.4079999999999997E-2</v>
      </c>
      <c r="N23" s="135">
        <f>+N21</f>
        <v>0</v>
      </c>
      <c r="W23" s="106">
        <f>+W21</f>
        <v>6.8040000000000003</v>
      </c>
    </row>
    <row r="25" spans="1:28">
      <c r="B25" s="131" t="s">
        <v>153</v>
      </c>
    </row>
    <row r="26" spans="1:28">
      <c r="B26" s="100" t="s">
        <v>91</v>
      </c>
    </row>
    <row r="27" spans="1:28">
      <c r="A27" s="98">
        <v>8</v>
      </c>
      <c r="B27" s="99" t="s">
        <v>154</v>
      </c>
      <c r="C27" s="100" t="s">
        <v>155</v>
      </c>
      <c r="D27" s="121" t="s">
        <v>156</v>
      </c>
      <c r="E27" s="102">
        <v>942.15</v>
      </c>
      <c r="F27" s="101" t="s">
        <v>157</v>
      </c>
      <c r="H27" s="103">
        <f>ROUND(E27*G27, 2)</f>
        <v>0</v>
      </c>
      <c r="J27" s="103">
        <f t="shared" ref="J27:J34" si="2">ROUND(E27*G27, 2)</f>
        <v>0</v>
      </c>
      <c r="K27" s="104">
        <v>5.0000000000000002E-5</v>
      </c>
      <c r="L27" s="104">
        <f>E27*K27</f>
        <v>4.7107500000000004E-2</v>
      </c>
      <c r="O27" s="101">
        <v>20</v>
      </c>
      <c r="P27" s="101" t="s">
        <v>135</v>
      </c>
      <c r="V27" s="105" t="s">
        <v>158</v>
      </c>
      <c r="W27" s="106">
        <v>19.785</v>
      </c>
      <c r="Z27" s="101" t="s">
        <v>159</v>
      </c>
      <c r="AB27" s="101">
        <v>1</v>
      </c>
    </row>
    <row r="28" spans="1:28">
      <c r="A28" s="98">
        <v>9</v>
      </c>
      <c r="B28" s="99" t="s">
        <v>160</v>
      </c>
      <c r="C28" s="100" t="s">
        <v>161</v>
      </c>
      <c r="D28" s="121" t="s">
        <v>162</v>
      </c>
      <c r="E28" s="102">
        <v>0.94199999999999995</v>
      </c>
      <c r="F28" s="101" t="s">
        <v>140</v>
      </c>
      <c r="I28" s="103">
        <f>ROUND(E28*G28, 2)</f>
        <v>0</v>
      </c>
      <c r="J28" s="103">
        <f t="shared" si="2"/>
        <v>0</v>
      </c>
      <c r="K28" s="104">
        <v>1</v>
      </c>
      <c r="L28" s="104">
        <f>E28*K28</f>
        <v>0.94199999999999995</v>
      </c>
      <c r="O28" s="101">
        <v>20</v>
      </c>
      <c r="P28" s="101" t="s">
        <v>135</v>
      </c>
      <c r="V28" s="105" t="s">
        <v>48</v>
      </c>
      <c r="Z28" s="101" t="s">
        <v>163</v>
      </c>
      <c r="AA28" s="101" t="s">
        <v>135</v>
      </c>
      <c r="AB28" s="101">
        <v>8</v>
      </c>
    </row>
    <row r="29" spans="1:28">
      <c r="A29" s="98">
        <v>10</v>
      </c>
      <c r="B29" s="99" t="s">
        <v>160</v>
      </c>
      <c r="C29" s="100" t="s">
        <v>164</v>
      </c>
      <c r="D29" s="121" t="s">
        <v>165</v>
      </c>
      <c r="E29" s="102">
        <v>1</v>
      </c>
      <c r="F29" s="101" t="s">
        <v>166</v>
      </c>
      <c r="I29" s="103">
        <f>ROUND(E29*G29, 2)</f>
        <v>0</v>
      </c>
      <c r="J29" s="103">
        <f t="shared" si="2"/>
        <v>0</v>
      </c>
      <c r="O29" s="101">
        <v>20</v>
      </c>
      <c r="P29" s="101" t="s">
        <v>135</v>
      </c>
      <c r="V29" s="105" t="s">
        <v>48</v>
      </c>
      <c r="Z29" s="101" t="s">
        <v>167</v>
      </c>
      <c r="AA29" s="101">
        <v>6858</v>
      </c>
      <c r="AB29" s="101">
        <v>8</v>
      </c>
    </row>
    <row r="30" spans="1:28">
      <c r="A30" s="98">
        <v>11</v>
      </c>
      <c r="B30" s="99" t="s">
        <v>154</v>
      </c>
      <c r="C30" s="100" t="s">
        <v>168</v>
      </c>
      <c r="D30" s="121" t="s">
        <v>169</v>
      </c>
      <c r="E30" s="102">
        <v>24</v>
      </c>
      <c r="F30" s="101" t="s">
        <v>170</v>
      </c>
      <c r="H30" s="103">
        <f>ROUND(E30*G30, 2)</f>
        <v>0</v>
      </c>
      <c r="J30" s="103">
        <f t="shared" si="2"/>
        <v>0</v>
      </c>
      <c r="O30" s="101">
        <v>20</v>
      </c>
      <c r="P30" s="101" t="s">
        <v>135</v>
      </c>
      <c r="V30" s="105" t="s">
        <v>158</v>
      </c>
      <c r="W30" s="106">
        <v>4.1280000000000001</v>
      </c>
      <c r="Z30" s="101" t="s">
        <v>159</v>
      </c>
      <c r="AB30" s="101">
        <v>7</v>
      </c>
    </row>
    <row r="31" spans="1:28">
      <c r="A31" s="98">
        <v>12</v>
      </c>
      <c r="B31" s="99" t="s">
        <v>154</v>
      </c>
      <c r="C31" s="100" t="s">
        <v>171</v>
      </c>
      <c r="D31" s="121" t="s">
        <v>172</v>
      </c>
      <c r="E31" s="102">
        <v>16.5</v>
      </c>
      <c r="F31" s="101" t="s">
        <v>134</v>
      </c>
      <c r="H31" s="103">
        <f>ROUND(E31*G31, 2)</f>
        <v>0</v>
      </c>
      <c r="J31" s="103">
        <f t="shared" si="2"/>
        <v>0</v>
      </c>
      <c r="M31" s="102">
        <v>0.02</v>
      </c>
      <c r="N31" s="102">
        <f>E31*M31</f>
        <v>0.33</v>
      </c>
      <c r="O31" s="101">
        <v>20</v>
      </c>
      <c r="P31" s="101" t="s">
        <v>135</v>
      </c>
      <c r="V31" s="105" t="s">
        <v>158</v>
      </c>
      <c r="W31" s="106">
        <v>15.263</v>
      </c>
      <c r="Z31" s="101" t="s">
        <v>159</v>
      </c>
      <c r="AB31" s="101">
        <v>7</v>
      </c>
    </row>
    <row r="32" spans="1:28">
      <c r="A32" s="98">
        <v>13</v>
      </c>
      <c r="B32" s="99" t="s">
        <v>154</v>
      </c>
      <c r="C32" s="100" t="s">
        <v>173</v>
      </c>
      <c r="D32" s="121" t="s">
        <v>174</v>
      </c>
      <c r="E32" s="102">
        <v>24</v>
      </c>
      <c r="F32" s="101" t="s">
        <v>170</v>
      </c>
      <c r="H32" s="103">
        <f>ROUND(E32*G32, 2)</f>
        <v>0</v>
      </c>
      <c r="J32" s="103">
        <f t="shared" si="2"/>
        <v>0</v>
      </c>
      <c r="O32" s="101">
        <v>20</v>
      </c>
      <c r="P32" s="101" t="s">
        <v>135</v>
      </c>
      <c r="V32" s="105" t="s">
        <v>158</v>
      </c>
      <c r="W32" s="106">
        <v>24</v>
      </c>
      <c r="Z32" s="101" t="s">
        <v>159</v>
      </c>
      <c r="AB32" s="101">
        <v>1</v>
      </c>
    </row>
    <row r="33" spans="1:28" ht="25.5">
      <c r="A33" s="98">
        <v>14</v>
      </c>
      <c r="B33" s="99" t="s">
        <v>154</v>
      </c>
      <c r="C33" s="100" t="s">
        <v>175</v>
      </c>
      <c r="D33" s="121" t="s">
        <v>176</v>
      </c>
      <c r="F33" s="101" t="s">
        <v>121</v>
      </c>
      <c r="H33" s="103">
        <f>ROUND(E33*G33, 2)</f>
        <v>0</v>
      </c>
      <c r="J33" s="103">
        <f t="shared" si="2"/>
        <v>0</v>
      </c>
      <c r="O33" s="101">
        <v>20</v>
      </c>
      <c r="P33" s="101" t="s">
        <v>135</v>
      </c>
      <c r="V33" s="105" t="s">
        <v>158</v>
      </c>
      <c r="Z33" s="101" t="s">
        <v>159</v>
      </c>
      <c r="AB33" s="101">
        <v>1</v>
      </c>
    </row>
    <row r="34" spans="1:28" ht="25.5">
      <c r="A34" s="98">
        <v>15</v>
      </c>
      <c r="B34" s="99" t="s">
        <v>154</v>
      </c>
      <c r="C34" s="100" t="s">
        <v>177</v>
      </c>
      <c r="D34" s="121" t="s">
        <v>178</v>
      </c>
      <c r="F34" s="101" t="s">
        <v>121</v>
      </c>
      <c r="H34" s="103">
        <f>ROUND(E34*G34, 2)</f>
        <v>0</v>
      </c>
      <c r="J34" s="103">
        <f t="shared" si="2"/>
        <v>0</v>
      </c>
      <c r="O34" s="101">
        <v>20</v>
      </c>
      <c r="P34" s="101" t="s">
        <v>135</v>
      </c>
      <c r="V34" s="105" t="s">
        <v>158</v>
      </c>
      <c r="Z34" s="101" t="s">
        <v>159</v>
      </c>
      <c r="AB34" s="101">
        <v>1</v>
      </c>
    </row>
    <row r="35" spans="1:28">
      <c r="D35" s="132" t="s">
        <v>179</v>
      </c>
      <c r="E35" s="133">
        <f>J35</f>
        <v>0</v>
      </c>
      <c r="H35" s="133">
        <f>SUM(H25:H34)</f>
        <v>0</v>
      </c>
      <c r="I35" s="133">
        <f>SUM(I25:I34)</f>
        <v>0</v>
      </c>
      <c r="J35" s="133">
        <f>SUM(J25:J34)</f>
        <v>0</v>
      </c>
      <c r="L35" s="134">
        <f>SUM(L25:L34)</f>
        <v>0.98910749999999992</v>
      </c>
      <c r="N35" s="135">
        <f>SUM(N25:N34)</f>
        <v>0.33</v>
      </c>
      <c r="W35" s="106">
        <f>SUM(W25:W34)</f>
        <v>63.176000000000002</v>
      </c>
    </row>
    <row r="37" spans="1:28">
      <c r="B37" s="100" t="s">
        <v>92</v>
      </c>
    </row>
    <row r="38" spans="1:28">
      <c r="A38" s="98">
        <v>16</v>
      </c>
      <c r="B38" s="99" t="s">
        <v>180</v>
      </c>
      <c r="C38" s="100" t="s">
        <v>181</v>
      </c>
      <c r="D38" s="121" t="s">
        <v>182</v>
      </c>
      <c r="E38" s="102">
        <v>25.8</v>
      </c>
      <c r="F38" s="101" t="s">
        <v>134</v>
      </c>
      <c r="H38" s="103">
        <f>ROUND(E38*G38, 2)</f>
        <v>0</v>
      </c>
      <c r="J38" s="103">
        <f>ROUND(E38*G38, 2)</f>
        <v>0</v>
      </c>
      <c r="O38" s="101">
        <v>20</v>
      </c>
      <c r="P38" s="101" t="s">
        <v>135</v>
      </c>
      <c r="V38" s="105" t="s">
        <v>158</v>
      </c>
      <c r="W38" s="106">
        <v>11.429</v>
      </c>
      <c r="Z38" s="101" t="s">
        <v>141</v>
      </c>
      <c r="AB38" s="101">
        <v>1</v>
      </c>
    </row>
    <row r="39" spans="1:28" ht="25.5">
      <c r="A39" s="98">
        <v>17</v>
      </c>
      <c r="B39" s="99" t="s">
        <v>180</v>
      </c>
      <c r="C39" s="100" t="s">
        <v>183</v>
      </c>
      <c r="D39" s="121" t="s">
        <v>184</v>
      </c>
      <c r="E39" s="102">
        <v>25.8</v>
      </c>
      <c r="F39" s="101" t="s">
        <v>134</v>
      </c>
      <c r="H39" s="103">
        <f>ROUND(E39*G39, 2)</f>
        <v>0</v>
      </c>
      <c r="J39" s="103">
        <f>ROUND(E39*G39, 2)</f>
        <v>0</v>
      </c>
      <c r="K39" s="104">
        <v>2.5999999999999998E-4</v>
      </c>
      <c r="L39" s="104">
        <f>E39*K39</f>
        <v>6.7079999999999996E-3</v>
      </c>
      <c r="O39" s="101">
        <v>20</v>
      </c>
      <c r="P39" s="101" t="s">
        <v>135</v>
      </c>
      <c r="V39" s="105" t="s">
        <v>158</v>
      </c>
      <c r="W39" s="106">
        <v>9.7270000000000003</v>
      </c>
      <c r="Z39" s="101" t="s">
        <v>185</v>
      </c>
      <c r="AB39" s="101">
        <v>1</v>
      </c>
    </row>
    <row r="40" spans="1:28">
      <c r="A40" s="98">
        <v>18</v>
      </c>
      <c r="B40" s="99" t="s">
        <v>180</v>
      </c>
      <c r="C40" s="100" t="s">
        <v>186</v>
      </c>
      <c r="D40" s="121" t="s">
        <v>187</v>
      </c>
      <c r="E40" s="102">
        <v>25.8</v>
      </c>
      <c r="F40" s="101" t="s">
        <v>134</v>
      </c>
      <c r="H40" s="103">
        <f>ROUND(E40*G40, 2)</f>
        <v>0</v>
      </c>
      <c r="J40" s="103">
        <f>ROUND(E40*G40, 2)</f>
        <v>0</v>
      </c>
      <c r="K40" s="104">
        <v>8.0000000000000007E-5</v>
      </c>
      <c r="L40" s="104">
        <f>E40*K40</f>
        <v>2.0640000000000003E-3</v>
      </c>
      <c r="O40" s="101">
        <v>20</v>
      </c>
      <c r="P40" s="101" t="s">
        <v>135</v>
      </c>
      <c r="V40" s="105" t="s">
        <v>158</v>
      </c>
      <c r="W40" s="106">
        <v>3.38</v>
      </c>
      <c r="Z40" s="101" t="s">
        <v>185</v>
      </c>
      <c r="AB40" s="101">
        <v>1</v>
      </c>
    </row>
    <row r="41" spans="1:28">
      <c r="A41" s="98">
        <v>19</v>
      </c>
      <c r="B41" s="99" t="s">
        <v>180</v>
      </c>
      <c r="C41" s="100" t="s">
        <v>188</v>
      </c>
      <c r="D41" s="121" t="s">
        <v>189</v>
      </c>
      <c r="E41" s="102">
        <v>25.8</v>
      </c>
      <c r="F41" s="101" t="s">
        <v>134</v>
      </c>
      <c r="H41" s="103">
        <f>ROUND(E41*G41, 2)</f>
        <v>0</v>
      </c>
      <c r="J41" s="103">
        <f>ROUND(E41*G41, 2)</f>
        <v>0</v>
      </c>
      <c r="O41" s="101">
        <v>20</v>
      </c>
      <c r="P41" s="101" t="s">
        <v>135</v>
      </c>
      <c r="V41" s="105" t="s">
        <v>158</v>
      </c>
      <c r="W41" s="106">
        <v>1.032</v>
      </c>
      <c r="Z41" s="101" t="s">
        <v>141</v>
      </c>
      <c r="AB41" s="101">
        <v>1</v>
      </c>
    </row>
    <row r="42" spans="1:28">
      <c r="D42" s="132" t="s">
        <v>190</v>
      </c>
      <c r="E42" s="133">
        <f>J42</f>
        <v>0</v>
      </c>
      <c r="H42" s="133">
        <f>SUM(H37:H41)</f>
        <v>0</v>
      </c>
      <c r="I42" s="133">
        <f>SUM(I37:I41)</f>
        <v>0</v>
      </c>
      <c r="J42" s="133">
        <f>SUM(J37:J41)</f>
        <v>0</v>
      </c>
      <c r="L42" s="134">
        <f>SUM(L37:L41)</f>
        <v>8.7720000000000003E-3</v>
      </c>
      <c r="N42" s="135">
        <f>SUM(N37:N41)</f>
        <v>0</v>
      </c>
      <c r="W42" s="106">
        <f>SUM(W37:W41)</f>
        <v>25.567999999999998</v>
      </c>
    </row>
    <row r="44" spans="1:28">
      <c r="D44" s="132" t="s">
        <v>93</v>
      </c>
      <c r="E44" s="133">
        <f>J44</f>
        <v>0</v>
      </c>
      <c r="H44" s="133">
        <f>+H35+H42</f>
        <v>0</v>
      </c>
      <c r="I44" s="133">
        <f>+I35+I42</f>
        <v>0</v>
      </c>
      <c r="J44" s="133">
        <f>+J35+J42</f>
        <v>0</v>
      </c>
      <c r="L44" s="134">
        <f>+L35+L42</f>
        <v>0.99787949999999992</v>
      </c>
      <c r="N44" s="135">
        <f>+N35+N42</f>
        <v>0.33</v>
      </c>
      <c r="W44" s="106">
        <f>+W35+W42</f>
        <v>88.744</v>
      </c>
    </row>
    <row r="46" spans="1:28">
      <c r="D46" s="137" t="s">
        <v>94</v>
      </c>
      <c r="E46" s="133">
        <f>J46</f>
        <v>0</v>
      </c>
      <c r="H46" s="133">
        <f>+H23+H44</f>
        <v>0</v>
      </c>
      <c r="I46" s="133">
        <f>+I23+I44</f>
        <v>0</v>
      </c>
      <c r="J46" s="133">
        <f>+J23+J44</f>
        <v>0</v>
      </c>
      <c r="L46" s="134">
        <f>+L23+L44</f>
        <v>1.0919595</v>
      </c>
      <c r="N46" s="135">
        <f>+N23+N44</f>
        <v>0.33</v>
      </c>
      <c r="W46" s="106">
        <f>+W23+W44</f>
        <v>95.548000000000002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Marek</cp:lastModifiedBy>
  <cp:lastPrinted>2017-08-11T06:02:29Z</cp:lastPrinted>
  <dcterms:created xsi:type="dcterms:W3CDTF">1999-04-06T07:39:42Z</dcterms:created>
  <dcterms:modified xsi:type="dcterms:W3CDTF">2017-08-15T20:36:56Z</dcterms:modified>
</cp:coreProperties>
</file>