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28800" windowHeight="12615" activeTab="1"/>
  </bookViews>
  <sheets>
    <sheet name="Kryci list" sheetId="1" r:id="rId1"/>
    <sheet name="Prehlad" sheetId="2" r:id="rId2"/>
  </sheets>
  <definedNames>
    <definedName name="_xlnm._FilterDatabase" hidden="1">#REF!</definedName>
    <definedName name="fakt1R">#REF!</definedName>
    <definedName name="_xlnm.Print_Titles" localSheetId="1">Prehlad!$8:$10</definedName>
    <definedName name="_xlnm.Print_Area" localSheetId="0">'Kryci list'!$A:$M</definedName>
    <definedName name="_xlnm.Print_Area" localSheetId="1">Prehlad!$A:$O</definedName>
  </definedNames>
  <calcPr calcId="152511" fullCalcOnLoad="1"/>
</workbook>
</file>

<file path=xl/calcChain.xml><?xml version="1.0" encoding="utf-8"?>
<calcChain xmlns="http://schemas.openxmlformats.org/spreadsheetml/2006/main">
  <c r="H30" i="2" l="1"/>
  <c r="H14" i="2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31" i="2"/>
  <c r="H33" i="2"/>
  <c r="H35" i="2"/>
  <c r="J30" i="2"/>
  <c r="J14" i="2"/>
  <c r="J15" i="2"/>
  <c r="J16" i="2"/>
  <c r="J17" i="2"/>
  <c r="J18" i="2"/>
  <c r="J19" i="2"/>
  <c r="J20" i="2"/>
  <c r="J21" i="2"/>
  <c r="J22" i="2"/>
  <c r="J23" i="2"/>
  <c r="J24" i="2"/>
  <c r="J25" i="2"/>
  <c r="J26" i="2"/>
  <c r="J27" i="2"/>
  <c r="J28" i="2"/>
  <c r="J29" i="2"/>
  <c r="J31" i="2"/>
  <c r="J33" i="2"/>
  <c r="L25" i="1"/>
  <c r="M21" i="1"/>
  <c r="M25" i="1"/>
  <c r="I15" i="1"/>
  <c r="M15" i="1"/>
  <c r="H1" i="1"/>
  <c r="F8" i="1"/>
  <c r="I8" i="1"/>
  <c r="M8" i="1"/>
  <c r="F9" i="1"/>
  <c r="I9" i="1"/>
  <c r="M9" i="1"/>
  <c r="F11" i="1"/>
  <c r="F12" i="1"/>
  <c r="F13" i="1"/>
  <c r="F14" i="1"/>
  <c r="D15" i="1"/>
  <c r="E15" i="1"/>
  <c r="F15" i="1"/>
  <c r="M23" i="1"/>
  <c r="L33" i="2"/>
  <c r="L35" i="2"/>
  <c r="W31" i="2"/>
  <c r="W33" i="2"/>
  <c r="W35" i="2"/>
  <c r="N31" i="2"/>
  <c r="N33" i="2"/>
  <c r="N35" i="2"/>
  <c r="L31" i="2"/>
  <c r="I31" i="2"/>
  <c r="I33" i="2"/>
  <c r="I35" i="2"/>
  <c r="D8" i="2"/>
  <c r="J35" i="2"/>
  <c r="E35" i="2"/>
  <c r="E33" i="2"/>
  <c r="L24" i="1"/>
  <c r="M24" i="1"/>
  <c r="M26" i="1"/>
  <c r="E31" i="2"/>
</calcChain>
</file>

<file path=xl/sharedStrings.xml><?xml version="1.0" encoding="utf-8"?>
<sst xmlns="http://schemas.openxmlformats.org/spreadsheetml/2006/main" count="304" uniqueCount="161">
  <si>
    <t xml:space="preserve"> Mesto Rožňava</t>
  </si>
  <si>
    <t>V module</t>
  </si>
  <si>
    <t>Hlavička1</t>
  </si>
  <si>
    <t>Mena</t>
  </si>
  <si>
    <t>Hlavička2</t>
  </si>
  <si>
    <t>Obdobie</t>
  </si>
  <si>
    <t xml:space="preserve"> Stavba :Mestský monitorovací kamerový systém - rekonštrukcia</t>
  </si>
  <si>
    <t>Miesto:</t>
  </si>
  <si>
    <t>Rozpočet:</t>
  </si>
  <si>
    <t>Rozpočet</t>
  </si>
  <si>
    <t>Krycí list rozpočtu v</t>
  </si>
  <si>
    <t>EUR</t>
  </si>
  <si>
    <t xml:space="preserve"> </t>
  </si>
  <si>
    <t>JKSO :</t>
  </si>
  <si>
    <t>Spracoval:</t>
  </si>
  <si>
    <t>Čerpanie</t>
  </si>
  <si>
    <t>Krycí list splátky v</t>
  </si>
  <si>
    <t>za obdobie</t>
  </si>
  <si>
    <t>Mesiac 2011</t>
  </si>
  <si>
    <t>Dňa:</t>
  </si>
  <si>
    <t>Zmluva č.:</t>
  </si>
  <si>
    <t>VK</t>
  </si>
  <si>
    <t>Krycí list výrobnej kalkulácie v</t>
  </si>
  <si>
    <t xml:space="preserve"> Odberateľ:</t>
  </si>
  <si>
    <t>Mesto Rožňava</t>
  </si>
  <si>
    <t/>
  </si>
  <si>
    <t>IČO:</t>
  </si>
  <si>
    <t>DIČ:</t>
  </si>
  <si>
    <t>VF</t>
  </si>
  <si>
    <t xml:space="preserve"> Dodávateľ:</t>
  </si>
  <si>
    <t xml:space="preserve"> Projektant:</t>
  </si>
  <si>
    <t>A</t>
  </si>
  <si>
    <t xml:space="preserve"> ZRN</t>
  </si>
  <si>
    <t>Konštrukcie</t>
  </si>
  <si>
    <t>Špecifikovaný materiál</t>
  </si>
  <si>
    <t>Spolu ZRN</t>
  </si>
  <si>
    <t>B</t>
  </si>
  <si>
    <t>IN - Individuálne náklady</t>
  </si>
  <si>
    <t>C</t>
  </si>
  <si>
    <t>NUS - náklady umiestnenia stavby</t>
  </si>
  <si>
    <t xml:space="preserve"> HSV:</t>
  </si>
  <si>
    <t xml:space="preserve"> Práce nadčas</t>
  </si>
  <si>
    <t xml:space="preserve"> Zariadenie staveniska</t>
  </si>
  <si>
    <t xml:space="preserve"> PSV:</t>
  </si>
  <si>
    <t xml:space="preserve"> Murárske výpomoce</t>
  </si>
  <si>
    <t xml:space="preserve"> Prevádzkové vplyvy</t>
  </si>
  <si>
    <t xml:space="preserve"> MCE:</t>
  </si>
  <si>
    <t xml:space="preserve"> Bez pevnej podlahy</t>
  </si>
  <si>
    <t xml:space="preserve"> Sťažené podmienky</t>
  </si>
  <si>
    <t>Iiné:</t>
  </si>
  <si>
    <t xml:space="preserve"> Súčet:</t>
  </si>
  <si>
    <t xml:space="preserve">Súčet riadkov 6 až 9: </t>
  </si>
  <si>
    <t xml:space="preserve">Súčet riadkov 11 až 14: </t>
  </si>
  <si>
    <t>projektant, rozpočtár, cenár</t>
  </si>
  <si>
    <t>dodávateľ, zhotoviteľ</t>
  </si>
  <si>
    <t>D</t>
  </si>
  <si>
    <t>ON - ostatné náklady</t>
  </si>
  <si>
    <t>dátum:</t>
  </si>
  <si>
    <t>podpis:</t>
  </si>
  <si>
    <t xml:space="preserve"> Ostatné náklady uvedené v rozpočte</t>
  </si>
  <si>
    <t>pečiatka:</t>
  </si>
  <si>
    <t xml:space="preserve"> Inžinierska činnosť</t>
  </si>
  <si>
    <t xml:space="preserve"> Projektové práce</t>
  </si>
  <si>
    <t xml:space="preserve">Súčet riadkov 16 až 19: </t>
  </si>
  <si>
    <t>odberateľ, obstarávateľ</t>
  </si>
  <si>
    <t>E</t>
  </si>
  <si>
    <t>Celkové náklady</t>
  </si>
  <si>
    <t xml:space="preserve">Súčet riadkov 5, 10, 15 a 20: </t>
  </si>
  <si>
    <t xml:space="preserve"> DPH   20% z:</t>
  </si>
  <si>
    <t xml:space="preserve"> DPH    0% z:</t>
  </si>
  <si>
    <t xml:space="preserve">Súčet riadkov 21 až 23: </t>
  </si>
  <si>
    <t>F</t>
  </si>
  <si>
    <t xml:space="preserve"> Odpočet - prípočet</t>
  </si>
  <si>
    <t>Odberateľ: Mesto Rožňava</t>
  </si>
  <si>
    <t xml:space="preserve">Spracoval:                                         </t>
  </si>
  <si>
    <t xml:space="preserve">Projektant: </t>
  </si>
  <si>
    <t xml:space="preserve">JKSO : </t>
  </si>
  <si>
    <t>Prehľad rozpočtových nákladov v</t>
  </si>
  <si>
    <t xml:space="preserve">Dodávateľ: </t>
  </si>
  <si>
    <t>Súpis vykonaných prác a dodávok v</t>
  </si>
  <si>
    <t>Prehľad kalkulovaných nákladov v</t>
  </si>
  <si>
    <t>Stavba :Mestský monitorovací kamerový systém - rekonštrukcia</t>
  </si>
  <si>
    <t>Por.</t>
  </si>
  <si>
    <t>Kód</t>
  </si>
  <si>
    <t>Kód položky</t>
  </si>
  <si>
    <t>Popis položky, stavebného dielu, remesla,</t>
  </si>
  <si>
    <t>Množstvo</t>
  </si>
  <si>
    <t>Merná</t>
  </si>
  <si>
    <t>Jednotková</t>
  </si>
  <si>
    <t>Špecifikovaný</t>
  </si>
  <si>
    <t>Spolu</t>
  </si>
  <si>
    <t>Hmotnosť v tonách</t>
  </si>
  <si>
    <t>Suť v tonách</t>
  </si>
  <si>
    <t>DPH</t>
  </si>
  <si>
    <t>Pozícia</t>
  </si>
  <si>
    <t>Vyňatý</t>
  </si>
  <si>
    <t>Vysoká sadzba</t>
  </si>
  <si>
    <t>Typ</t>
  </si>
  <si>
    <t>Nh</t>
  </si>
  <si>
    <t>X</t>
  </si>
  <si>
    <t>Y</t>
  </si>
  <si>
    <t>číslo</t>
  </si>
  <si>
    <t>cenníka</t>
  </si>
  <si>
    <t>výkaz-výmer</t>
  </si>
  <si>
    <t>výmera</t>
  </si>
  <si>
    <t>jednotka</t>
  </si>
  <si>
    <t>cena</t>
  </si>
  <si>
    <t>materiál</t>
  </si>
  <si>
    <t>%</t>
  </si>
  <si>
    <t>rozpočtované</t>
  </si>
  <si>
    <t>od začiatku</t>
  </si>
  <si>
    <t>dodatok</t>
  </si>
  <si>
    <t>z režimu stavba</t>
  </si>
  <si>
    <t>DPH ( materiál )</t>
  </si>
  <si>
    <t>položky</t>
  </si>
  <si>
    <t>Ceny</t>
  </si>
  <si>
    <t>OSTATNÉ</t>
  </si>
  <si>
    <t>OST</t>
  </si>
  <si>
    <t xml:space="preserve">99999-9906   </t>
  </si>
  <si>
    <t xml:space="preserve">kus     </t>
  </si>
  <si>
    <t xml:space="preserve">                    </t>
  </si>
  <si>
    <t>U</t>
  </si>
  <si>
    <t xml:space="preserve">  .  .  </t>
  </si>
  <si>
    <t xml:space="preserve">99999-9907   </t>
  </si>
  <si>
    <t xml:space="preserve">Rameno pre G4 otočnú 240V, farba biela, BOSCH, VG4 - A - PA2                                                                                  </t>
  </si>
  <si>
    <t xml:space="preserve">99999-9908   </t>
  </si>
  <si>
    <t xml:space="preserve">G4 adaptér pre montáž na stĺp, stenu, farba biela, BOSCH, VG4-A-9541                                                                       </t>
  </si>
  <si>
    <t xml:space="preserve">99999-9909   </t>
  </si>
  <si>
    <t xml:space="preserve">99999-9910   </t>
  </si>
  <si>
    <t xml:space="preserve">99999-9911   </t>
  </si>
  <si>
    <t xml:space="preserve">99999-9912   </t>
  </si>
  <si>
    <t xml:space="preserve">Napájací zdroj 230 VAC/12/24 VAC 80 VA  vhodný pre otočné kamery CruzCam KPT-SPD a KPT SPDN, úchyt na DIN lištu, svorkovnica, vstup chránený tavnou poistkou, IP43, PSR, TRP 230-12-24 IP43                                                                    </t>
  </si>
  <si>
    <t xml:space="preserve">99999-9913   </t>
  </si>
  <si>
    <t xml:space="preserve">99999-9925   </t>
  </si>
  <si>
    <t xml:space="preserve">Úprava elektroinštalačných rozvodov pre zabezpečenie prenosu vidosignálu, telemetrie a napájaní / pomocný inšatalačný materiál, svorky, kotvy, španováky/                                               </t>
  </si>
  <si>
    <t xml:space="preserve">ks/m    </t>
  </si>
  <si>
    <t xml:space="preserve">99999-9930   </t>
  </si>
  <si>
    <t xml:space="preserve">Príprava a montáž                                                                                                       </t>
  </si>
  <si>
    <t xml:space="preserve">99999-9931   </t>
  </si>
  <si>
    <t xml:space="preserve">Reinštalácia monitorovacieho centra                                                                                     </t>
  </si>
  <si>
    <t xml:space="preserve">99999-9932   </t>
  </si>
  <si>
    <t xml:space="preserve">Inštalácia otočnej kamery na určené miesto, prepojenie kamery na monitorovacie centrum                                  </t>
  </si>
  <si>
    <t xml:space="preserve">99999-9933   </t>
  </si>
  <si>
    <t xml:space="preserve">Kamerové skúšky                                                                                                         </t>
  </si>
  <si>
    <t xml:space="preserve">99999-9934   </t>
  </si>
  <si>
    <t xml:space="preserve">Montáž a pripojenie zdrojových, napájacích a zálohových komponentov kamerového systému                                  </t>
  </si>
  <si>
    <t xml:space="preserve">99999-9935   </t>
  </si>
  <si>
    <t xml:space="preserve">Programová úprava DVR, inžinierska činnosť                                                                              </t>
  </si>
  <si>
    <t xml:space="preserve">99999-9940   </t>
  </si>
  <si>
    <t xml:space="preserve">Dopravné náklady / 3,6 % z dodávky /                                                                                    </t>
  </si>
  <si>
    <t xml:space="preserve">%       </t>
  </si>
  <si>
    <t xml:space="preserve">OSTATNÉ  spolu: </t>
  </si>
  <si>
    <t>Za rozpočet celkom</t>
  </si>
  <si>
    <t>99999-9941</t>
  </si>
  <si>
    <t>Vysdokozdvižná plošina</t>
  </si>
  <si>
    <t xml:space="preserve">Otočná kamera G5 séria 600, D/N, 36x zoom, exteriérová, závesná montáž, analógový modul, číra bublina  , 21 - 30 VAC, VG5-614-ECS, BOSCH                 </t>
  </si>
  <si>
    <t xml:space="preserve">Videoklient softwér BOSCH - SW                                                                                               </t>
  </si>
  <si>
    <t>Digital Video Vysielač / Data vysielač / Bi-linx Up - The - Coax Time Base Corrected or Biphase Twisted Pair /, 1 optické vlákno, Multimode, Dosah 3 km, 10 Bit, 1310/1550nm, pre kamery Bosch AutoDome, Napájanie priamo z kamery, používa sa s príjímačom FVR110M1, ComNet FVT110M1/BO</t>
  </si>
  <si>
    <t xml:space="preserve">1 kanálový Digital Video Prijímač/ Data prijímač / RS232/422/485-2W &amp; 4W/UTC Time Base Corrected /, 1 Duplex Contact Closure, 1 vlákno, Multimode, Dosah  3km, 10 Bit, 1310/1550nm, zdroj 9VDC, ComNet FVR110 M1                                                  </t>
  </si>
  <si>
    <t xml:space="preserve">40" farebný Full HD profesionálny display, 16:9, prevádzka 24/7, NEC, Multy Sync P403                                                         </t>
  </si>
  <si>
    <t>Dátum: 09.09.2015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</si>
</sst>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8" formatCode="_-* #,##0\ &quot;Sk&quot;_-;\-* #,##0\ &quot;Sk&quot;_-;_-* &quot;-&quot;\ &quot;Sk&quot;_-;_-@_-"/>
    <numFmt numFmtId="180" formatCode="#,##0.000"/>
    <numFmt numFmtId="181" formatCode="#,##0.00000"/>
    <numFmt numFmtId="182" formatCode="#,##0&quot; &quot;"/>
    <numFmt numFmtId="185" formatCode="#,##0\ &quot;Sk&quot;"/>
    <numFmt numFmtId="186" formatCode="#,##0\ _S_k"/>
    <numFmt numFmtId="189" formatCode="#,##0&quot; Sk&quot;;[Red]&quot;-&quot;#,##0&quot; Sk&quot;"/>
  </numFmts>
  <fonts count="31">
    <font>
      <sz val="10"/>
      <name val="Arial"/>
      <charset val="238"/>
    </font>
    <font>
      <sz val="8"/>
      <name val="Arial Narrow"/>
      <family val="2"/>
      <charset val="238"/>
    </font>
    <font>
      <b/>
      <sz val="10"/>
      <name val="Arial Narrow"/>
      <family val="2"/>
      <charset val="238"/>
    </font>
    <font>
      <b/>
      <sz val="8"/>
      <name val="Arial Narrow"/>
      <family val="2"/>
      <charset val="238"/>
    </font>
    <font>
      <sz val="10"/>
      <name val="Arial CE"/>
      <charset val="238"/>
    </font>
    <font>
      <sz val="10"/>
      <name val="Arial CE"/>
      <charset val="238"/>
    </font>
    <font>
      <b/>
      <sz val="7"/>
      <name val="Letter Gothic CE"/>
      <charset val="238"/>
    </font>
    <font>
      <sz val="8"/>
      <color indexed="12"/>
      <name val="Arial Narrow"/>
      <family val="2"/>
      <charset val="238"/>
    </font>
    <font>
      <sz val="10"/>
      <name val="Arial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62"/>
      <name val="Calibri"/>
      <family val="2"/>
      <charset val="238"/>
    </font>
    <font>
      <b/>
      <sz val="13"/>
      <color indexed="62"/>
      <name val="Calibri"/>
      <family val="2"/>
      <charset val="238"/>
    </font>
    <font>
      <b/>
      <sz val="11"/>
      <color indexed="62"/>
      <name val="Calibri"/>
      <family val="2"/>
      <charset val="238"/>
    </font>
    <font>
      <b/>
      <sz val="18"/>
      <color indexed="62"/>
      <name val="Cambria"/>
      <family val="2"/>
      <charset val="238"/>
    </font>
    <font>
      <sz val="11"/>
      <color indexed="19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10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8"/>
      <color indexed="62"/>
      <name val="Cambria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10"/>
      <name val="Calibri"/>
      <family val="2"/>
      <charset val="238"/>
    </font>
  </fonts>
  <fills count="18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5"/>
      </patternFill>
    </fill>
    <fill>
      <patternFill patternType="solid">
        <fgColor indexed="9"/>
      </patternFill>
    </fill>
    <fill>
      <patternFill patternType="solid">
        <fgColor indexed="46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</fills>
  <borders count="69">
    <border>
      <left/>
      <right/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4"/>
      </left>
      <right/>
      <top style="double">
        <color indexed="64"/>
      </top>
      <bottom style="hair">
        <color indexed="64"/>
      </bottom>
      <diagonal/>
    </border>
    <border>
      <left/>
      <right/>
      <top style="double">
        <color indexed="64"/>
      </top>
      <bottom style="hair">
        <color indexed="64"/>
      </bottom>
      <diagonal/>
    </border>
    <border>
      <left/>
      <right style="double">
        <color indexed="64"/>
      </right>
      <top style="double">
        <color indexed="64"/>
      </top>
      <bottom style="hair">
        <color indexed="64"/>
      </bottom>
      <diagonal/>
    </border>
    <border>
      <left style="double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/>
      <top style="hair">
        <color indexed="64"/>
      </top>
      <bottom style="double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/>
      <right style="double">
        <color indexed="64"/>
      </right>
      <top style="hair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/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/>
      <top style="hair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/>
      <top/>
      <bottom style="hair">
        <color indexed="64"/>
      </bottom>
      <diagonal/>
    </border>
    <border>
      <left/>
      <right style="double">
        <color indexed="64"/>
      </right>
      <top/>
      <bottom style="hair">
        <color indexed="64"/>
      </bottom>
      <diagonal/>
    </border>
    <border>
      <left/>
      <right style="double">
        <color indexed="64"/>
      </right>
      <top/>
      <bottom/>
      <diagonal/>
    </border>
    <border>
      <left/>
      <right/>
      <top style="hair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hair">
        <color indexed="64"/>
      </right>
      <top style="double">
        <color indexed="64"/>
      </top>
      <bottom style="double">
        <color indexed="64"/>
      </bottom>
      <diagonal/>
    </border>
    <border>
      <left style="hair">
        <color indexed="64"/>
      </left>
      <right/>
      <top style="double">
        <color indexed="64"/>
      </top>
      <bottom style="double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/>
      <right style="thin">
        <color indexed="64"/>
      </right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 style="hair">
        <color indexed="64"/>
      </right>
      <top style="double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double">
        <color indexed="64"/>
      </bottom>
      <diagonal/>
    </border>
    <border>
      <left style="hair">
        <color indexed="64"/>
      </left>
      <right style="double">
        <color indexed="64"/>
      </right>
      <top/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/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</borders>
  <cellStyleXfs count="72">
    <xf numFmtId="0" fontId="0" fillId="0" borderId="0"/>
    <xf numFmtId="0" fontId="6" fillId="0" borderId="1">
      <alignment vertical="center"/>
    </xf>
    <xf numFmtId="0" fontId="6" fillId="0" borderId="1" applyFont="0" applyFill="0" applyBorder="0">
      <alignment vertical="center"/>
    </xf>
    <xf numFmtId="189" fontId="6" fillId="0" borderId="1"/>
    <xf numFmtId="0" fontId="6" fillId="0" borderId="1" applyFont="0" applyFill="0"/>
    <xf numFmtId="168" fontId="5" fillId="0" borderId="0" applyFont="0" applyFill="0" applyBorder="0" applyAlignment="0" applyProtection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4" borderId="0" applyNumberFormat="0" applyBorder="0" applyAlignment="0" applyProtection="0"/>
    <xf numFmtId="0" fontId="26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6" fillId="5" borderId="0" applyNumberFormat="0" applyBorder="0" applyAlignment="0" applyProtection="0"/>
    <xf numFmtId="0" fontId="26" fillId="6" borderId="0" applyNumberFormat="0" applyBorder="0" applyAlignment="0" applyProtection="0"/>
    <xf numFmtId="0" fontId="26" fillId="4" borderId="0" applyNumberFormat="0" applyBorder="0" applyAlignment="0" applyProtection="0"/>
    <xf numFmtId="0" fontId="9" fillId="6" borderId="0" applyNumberFormat="0" applyBorder="0" applyAlignment="0" applyProtection="0"/>
    <xf numFmtId="0" fontId="9" fillId="3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6" borderId="0" applyNumberFormat="0" applyBorder="0" applyAlignment="0" applyProtection="0"/>
    <xf numFmtId="0" fontId="9" fillId="4" borderId="0" applyNumberFormat="0" applyBorder="0" applyAlignment="0" applyProtection="0"/>
    <xf numFmtId="0" fontId="26" fillId="6" borderId="0" applyNumberFormat="0" applyBorder="0" applyAlignment="0" applyProtection="0"/>
    <xf numFmtId="0" fontId="26" fillId="3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6" fillId="6" borderId="0" applyNumberFormat="0" applyBorder="0" applyAlignment="0" applyProtection="0"/>
    <xf numFmtId="0" fontId="26" fillId="4" borderId="0" applyNumberFormat="0" applyBorder="0" applyAlignment="0" applyProtection="0"/>
    <xf numFmtId="0" fontId="10" fillId="6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8" borderId="0" applyNumberFormat="0" applyBorder="0" applyAlignment="0" applyProtection="0"/>
    <xf numFmtId="0" fontId="10" fillId="6" borderId="0" applyNumberFormat="0" applyBorder="0" applyAlignment="0" applyProtection="0"/>
    <xf numFmtId="0" fontId="10" fillId="3" borderId="0" applyNumberFormat="0" applyBorder="0" applyAlignment="0" applyProtection="0"/>
    <xf numFmtId="0" fontId="27" fillId="6" borderId="0" applyNumberFormat="0" applyBorder="0" applyAlignment="0" applyProtection="0"/>
    <xf numFmtId="0" fontId="27" fillId="9" borderId="0" applyNumberFormat="0" applyBorder="0" applyAlignment="0" applyProtection="0"/>
    <xf numFmtId="0" fontId="27" fillId="10" borderId="0" applyNumberFormat="0" applyBorder="0" applyAlignment="0" applyProtection="0"/>
    <xf numFmtId="0" fontId="27" fillId="8" borderId="0" applyNumberFormat="0" applyBorder="0" applyAlignment="0" applyProtection="0"/>
    <xf numFmtId="0" fontId="27" fillId="6" borderId="0" applyNumberFormat="0" applyBorder="0" applyAlignment="0" applyProtection="0"/>
    <xf numFmtId="0" fontId="27" fillId="3" borderId="0" applyNumberFormat="0" applyBorder="0" applyAlignment="0" applyProtection="0"/>
    <xf numFmtId="0" fontId="11" fillId="0" borderId="2" applyNumberFormat="0" applyFill="0" applyAlignment="0" applyProtection="0"/>
    <xf numFmtId="0" fontId="5" fillId="0" borderId="0"/>
    <xf numFmtId="0" fontId="20" fillId="6" borderId="0" applyNumberFormat="0" applyBorder="0" applyAlignment="0" applyProtection="0"/>
    <xf numFmtId="0" fontId="13" fillId="11" borderId="3" applyNumberFormat="0" applyAlignment="0" applyProtection="0"/>
    <xf numFmtId="0" fontId="14" fillId="0" borderId="4" applyNumberFormat="0" applyFill="0" applyAlignment="0" applyProtection="0"/>
    <xf numFmtId="0" fontId="15" fillId="0" borderId="5" applyNumberFormat="0" applyFill="0" applyAlignment="0" applyProtection="0"/>
    <xf numFmtId="0" fontId="16" fillId="0" borderId="6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7" borderId="0" applyNumberFormat="0" applyBorder="0" applyAlignment="0" applyProtection="0"/>
    <xf numFmtId="0" fontId="4" fillId="0" borderId="0"/>
    <xf numFmtId="0" fontId="8" fillId="4" borderId="7" applyNumberFormat="0" applyFont="0" applyAlignment="0" applyProtection="0"/>
    <xf numFmtId="0" fontId="19" fillId="0" borderId="8" applyNumberFormat="0" applyFill="0" applyAlignment="0" applyProtection="0"/>
    <xf numFmtId="0" fontId="6" fillId="0" borderId="9" applyBorder="0">
      <alignment vertical="center"/>
    </xf>
    <xf numFmtId="0" fontId="21" fillId="0" borderId="0" applyNumberFormat="0" applyFill="0" applyBorder="0" applyAlignment="0" applyProtection="0"/>
    <xf numFmtId="0" fontId="6" fillId="0" borderId="9">
      <alignment vertical="center"/>
    </xf>
    <xf numFmtId="0" fontId="28" fillId="0" borderId="0" applyNumberFormat="0" applyFill="0" applyBorder="0" applyAlignment="0" applyProtection="0"/>
    <xf numFmtId="0" fontId="29" fillId="0" borderId="2" applyNumberFormat="0" applyFill="0" applyAlignment="0" applyProtection="0"/>
    <xf numFmtId="0" fontId="22" fillId="7" borderId="10" applyNumberFormat="0" applyAlignment="0" applyProtection="0"/>
    <xf numFmtId="0" fontId="23" fillId="12" borderId="10" applyNumberFormat="0" applyAlignment="0" applyProtection="0"/>
    <xf numFmtId="0" fontId="24" fillId="12" borderId="11" applyNumberFormat="0" applyAlignment="0" applyProtection="0"/>
    <xf numFmtId="0" fontId="25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12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</cellStyleXfs>
  <cellXfs count="135">
    <xf numFmtId="0" fontId="0" fillId="0" borderId="0" xfId="0"/>
    <xf numFmtId="0" fontId="1" fillId="0" borderId="0" xfId="0" applyFont="1" applyProtection="1"/>
    <xf numFmtId="0" fontId="1" fillId="0" borderId="0" xfId="52" applyFont="1" applyAlignment="1">
      <alignment horizontal="left" vertical="center"/>
    </xf>
    <xf numFmtId="0" fontId="1" fillId="0" borderId="0" xfId="52" applyFont="1"/>
    <xf numFmtId="0" fontId="1" fillId="0" borderId="12" xfId="52" applyFont="1" applyBorder="1" applyAlignment="1">
      <alignment horizontal="left" vertical="center"/>
    </xf>
    <xf numFmtId="0" fontId="1" fillId="0" borderId="13" xfId="52" applyFont="1" applyBorder="1" applyAlignment="1">
      <alignment horizontal="left" vertical="center"/>
    </xf>
    <xf numFmtId="0" fontId="1" fillId="0" borderId="13" xfId="52" applyFont="1" applyBorder="1" applyAlignment="1">
      <alignment horizontal="right" vertical="center"/>
    </xf>
    <xf numFmtId="0" fontId="1" fillId="0" borderId="14" xfId="52" applyFont="1" applyBorder="1" applyAlignment="1">
      <alignment horizontal="left" vertical="center"/>
    </xf>
    <xf numFmtId="0" fontId="1" fillId="0" borderId="15" xfId="52" applyFont="1" applyBorder="1" applyAlignment="1">
      <alignment horizontal="left" vertical="center"/>
    </xf>
    <xf numFmtId="0" fontId="1" fillId="0" borderId="16" xfId="52" applyFont="1" applyBorder="1" applyAlignment="1">
      <alignment horizontal="left" vertical="center"/>
    </xf>
    <xf numFmtId="0" fontId="1" fillId="0" borderId="16" xfId="52" applyFont="1" applyBorder="1" applyAlignment="1">
      <alignment horizontal="right" vertical="center"/>
    </xf>
    <xf numFmtId="0" fontId="1" fillId="0" borderId="17" xfId="52" applyFont="1" applyBorder="1" applyAlignment="1">
      <alignment horizontal="left" vertical="center"/>
    </xf>
    <xf numFmtId="0" fontId="1" fillId="0" borderId="18" xfId="52" applyFont="1" applyBorder="1" applyAlignment="1">
      <alignment horizontal="left" vertical="center"/>
    </xf>
    <xf numFmtId="0" fontId="1" fillId="0" borderId="19" xfId="52" applyFont="1" applyBorder="1" applyAlignment="1">
      <alignment horizontal="left" vertical="center"/>
    </xf>
    <xf numFmtId="0" fontId="1" fillId="0" borderId="19" xfId="52" applyFont="1" applyBorder="1" applyAlignment="1">
      <alignment horizontal="right" vertical="center"/>
    </xf>
    <xf numFmtId="0" fontId="1" fillId="0" borderId="20" xfId="52" applyFont="1" applyBorder="1" applyAlignment="1">
      <alignment horizontal="left" vertical="center"/>
    </xf>
    <xf numFmtId="0" fontId="1" fillId="0" borderId="21" xfId="52" applyFont="1" applyBorder="1" applyAlignment="1">
      <alignment horizontal="left" vertical="center"/>
    </xf>
    <xf numFmtId="0" fontId="1" fillId="0" borderId="22" xfId="52" applyFont="1" applyBorder="1" applyAlignment="1">
      <alignment horizontal="left" vertical="center"/>
    </xf>
    <xf numFmtId="0" fontId="1" fillId="0" borderId="22" xfId="52" applyFont="1" applyBorder="1" applyAlignment="1">
      <alignment horizontal="center" vertical="center"/>
    </xf>
    <xf numFmtId="0" fontId="1" fillId="0" borderId="23" xfId="52" applyFont="1" applyBorder="1" applyAlignment="1">
      <alignment horizontal="center" vertical="center"/>
    </xf>
    <xf numFmtId="0" fontId="1" fillId="0" borderId="24" xfId="52" applyFont="1" applyBorder="1" applyAlignment="1">
      <alignment horizontal="centerContinuous" vertical="center"/>
    </xf>
    <xf numFmtId="0" fontId="1" fillId="0" borderId="25" xfId="52" applyFont="1" applyBorder="1" applyAlignment="1">
      <alignment horizontal="centerContinuous" vertical="center"/>
    </xf>
    <xf numFmtId="0" fontId="1" fillId="0" borderId="26" xfId="52" applyFont="1" applyBorder="1" applyAlignment="1">
      <alignment horizontal="centerContinuous" vertical="center"/>
    </xf>
    <xf numFmtId="0" fontId="1" fillId="0" borderId="27" xfId="52" applyFont="1" applyBorder="1" applyAlignment="1">
      <alignment horizontal="center" vertical="center"/>
    </xf>
    <xf numFmtId="0" fontId="1" fillId="0" borderId="28" xfId="52" applyFont="1" applyBorder="1" applyAlignment="1">
      <alignment horizontal="left" vertical="center"/>
    </xf>
    <xf numFmtId="0" fontId="1" fillId="0" borderId="29" xfId="52" applyFont="1" applyBorder="1" applyAlignment="1">
      <alignment horizontal="left" vertical="center"/>
    </xf>
    <xf numFmtId="10" fontId="1" fillId="0" borderId="30" xfId="52" applyNumberFormat="1" applyFont="1" applyBorder="1" applyAlignment="1">
      <alignment horizontal="right" vertical="center"/>
    </xf>
    <xf numFmtId="0" fontId="1" fillId="0" borderId="31" xfId="52" applyFont="1" applyBorder="1" applyAlignment="1">
      <alignment horizontal="center" vertical="center"/>
    </xf>
    <xf numFmtId="0" fontId="1" fillId="0" borderId="9" xfId="52" applyFont="1" applyBorder="1" applyAlignment="1">
      <alignment horizontal="left" vertical="center"/>
    </xf>
    <xf numFmtId="0" fontId="1" fillId="0" borderId="32" xfId="52" applyFont="1" applyBorder="1" applyAlignment="1">
      <alignment horizontal="left" vertical="center"/>
    </xf>
    <xf numFmtId="10" fontId="1" fillId="0" borderId="33" xfId="52" applyNumberFormat="1" applyFont="1" applyBorder="1" applyAlignment="1">
      <alignment horizontal="right" vertical="center"/>
    </xf>
    <xf numFmtId="0" fontId="1" fillId="0" borderId="34" xfId="52" applyFont="1" applyBorder="1" applyAlignment="1">
      <alignment horizontal="center" vertical="center"/>
    </xf>
    <xf numFmtId="0" fontId="1" fillId="0" borderId="35" xfId="52" applyFont="1" applyBorder="1" applyAlignment="1">
      <alignment horizontal="left" vertical="center"/>
    </xf>
    <xf numFmtId="0" fontId="1" fillId="0" borderId="36" xfId="52" applyFont="1" applyBorder="1" applyAlignment="1">
      <alignment horizontal="center" vertical="center"/>
    </xf>
    <xf numFmtId="0" fontId="1" fillId="0" borderId="35" xfId="52" applyFont="1" applyBorder="1" applyAlignment="1">
      <alignment horizontal="right" vertical="center"/>
    </xf>
    <xf numFmtId="0" fontId="1" fillId="0" borderId="37" xfId="52" applyFont="1" applyBorder="1" applyAlignment="1">
      <alignment horizontal="left" vertical="center"/>
    </xf>
    <xf numFmtId="0" fontId="1" fillId="0" borderId="36" xfId="52" applyFont="1" applyBorder="1" applyAlignment="1">
      <alignment horizontal="right" vertical="center"/>
    </xf>
    <xf numFmtId="0" fontId="1" fillId="0" borderId="38" xfId="52" applyFont="1" applyBorder="1" applyAlignment="1">
      <alignment horizontal="centerContinuous" vertical="center"/>
    </xf>
    <xf numFmtId="0" fontId="1" fillId="0" borderId="39" xfId="52" applyFont="1" applyBorder="1" applyAlignment="1">
      <alignment horizontal="centerContinuous" vertical="center"/>
    </xf>
    <xf numFmtId="0" fontId="1" fillId="0" borderId="39" xfId="52" applyFont="1" applyBorder="1" applyAlignment="1">
      <alignment horizontal="center" vertical="center"/>
    </xf>
    <xf numFmtId="0" fontId="1" fillId="0" borderId="40" xfId="52" applyFont="1" applyBorder="1" applyAlignment="1">
      <alignment horizontal="centerContinuous" vertical="center"/>
    </xf>
    <xf numFmtId="0" fontId="1" fillId="0" borderId="41" xfId="52" applyFont="1" applyBorder="1" applyAlignment="1">
      <alignment horizontal="left" vertical="center"/>
    </xf>
    <xf numFmtId="0" fontId="1" fillId="0" borderId="42" xfId="52" applyFont="1" applyBorder="1" applyAlignment="1">
      <alignment horizontal="left" vertical="center"/>
    </xf>
    <xf numFmtId="0" fontId="1" fillId="0" borderId="43" xfId="52" applyFont="1" applyBorder="1" applyAlignment="1">
      <alignment horizontal="left" vertical="center"/>
    </xf>
    <xf numFmtId="0" fontId="1" fillId="0" borderId="0" xfId="52" applyFont="1" applyBorder="1" applyAlignment="1">
      <alignment horizontal="left" vertical="center"/>
    </xf>
    <xf numFmtId="0" fontId="1" fillId="0" borderId="44" xfId="52" applyFont="1" applyBorder="1" applyAlignment="1">
      <alignment horizontal="left" vertical="center"/>
    </xf>
    <xf numFmtId="0" fontId="1" fillId="0" borderId="33" xfId="52" applyFont="1" applyBorder="1" applyAlignment="1">
      <alignment horizontal="left" vertical="center"/>
    </xf>
    <xf numFmtId="0" fontId="1" fillId="0" borderId="41" xfId="52" applyFont="1" applyBorder="1" applyAlignment="1">
      <alignment horizontal="right" vertical="center"/>
    </xf>
    <xf numFmtId="0" fontId="1" fillId="0" borderId="0" xfId="52" applyFont="1" applyBorder="1" applyAlignment="1">
      <alignment horizontal="right" vertical="center"/>
    </xf>
    <xf numFmtId="0" fontId="1" fillId="0" borderId="45" xfId="52" applyFont="1" applyBorder="1" applyAlignment="1">
      <alignment horizontal="left" vertical="center"/>
    </xf>
    <xf numFmtId="0" fontId="1" fillId="0" borderId="30" xfId="52" applyFont="1" applyBorder="1" applyAlignment="1">
      <alignment horizontal="right" vertical="center"/>
    </xf>
    <xf numFmtId="0" fontId="1" fillId="0" borderId="46" xfId="52" applyFont="1" applyBorder="1" applyAlignment="1">
      <alignment horizontal="left" vertical="center"/>
    </xf>
    <xf numFmtId="0" fontId="1" fillId="0" borderId="47" xfId="52" applyFont="1" applyBorder="1" applyAlignment="1">
      <alignment horizontal="left" vertical="center"/>
    </xf>
    <xf numFmtId="0" fontId="1" fillId="0" borderId="48" xfId="52" applyFont="1" applyBorder="1" applyAlignment="1">
      <alignment horizontal="left" vertical="center"/>
    </xf>
    <xf numFmtId="0" fontId="2" fillId="0" borderId="0" xfId="52" applyFont="1" applyAlignment="1">
      <alignment horizontal="left" vertical="center"/>
    </xf>
    <xf numFmtId="182" fontId="1" fillId="0" borderId="25" xfId="52" applyNumberFormat="1" applyFont="1" applyBorder="1" applyAlignment="1">
      <alignment horizontal="centerContinuous" vertical="center"/>
    </xf>
    <xf numFmtId="182" fontId="1" fillId="0" borderId="49" xfId="52" applyNumberFormat="1" applyFont="1" applyBorder="1" applyAlignment="1">
      <alignment horizontal="right" vertical="center"/>
    </xf>
    <xf numFmtId="0" fontId="3" fillId="0" borderId="50" xfId="52" applyFont="1" applyBorder="1" applyAlignment="1">
      <alignment horizontal="center" vertical="center"/>
    </xf>
    <xf numFmtId="0" fontId="3" fillId="0" borderId="51" xfId="52" applyFont="1" applyBorder="1" applyAlignment="1">
      <alignment horizontal="center" vertical="center"/>
    </xf>
    <xf numFmtId="0" fontId="1" fillId="0" borderId="52" xfId="52" applyFont="1" applyBorder="1" applyAlignment="1">
      <alignment horizontal="left" vertical="center"/>
    </xf>
    <xf numFmtId="49" fontId="1" fillId="0" borderId="13" xfId="52" applyNumberFormat="1" applyFont="1" applyBorder="1" applyAlignment="1">
      <alignment horizontal="right" vertical="center"/>
    </xf>
    <xf numFmtId="49" fontId="1" fillId="0" borderId="16" xfId="52" applyNumberFormat="1" applyFont="1" applyBorder="1" applyAlignment="1">
      <alignment horizontal="right" vertical="center"/>
    </xf>
    <xf numFmtId="49" fontId="1" fillId="0" borderId="19" xfId="52" applyNumberFormat="1" applyFont="1" applyBorder="1" applyAlignment="1">
      <alignment horizontal="right" vertical="center"/>
    </xf>
    <xf numFmtId="0" fontId="1" fillId="0" borderId="12" xfId="52" applyFont="1" applyBorder="1" applyAlignment="1">
      <alignment horizontal="right" vertical="center"/>
    </xf>
    <xf numFmtId="0" fontId="1" fillId="0" borderId="13" xfId="52" applyFont="1" applyBorder="1" applyAlignment="1">
      <alignment vertical="center"/>
    </xf>
    <xf numFmtId="186" fontId="1" fillId="0" borderId="13" xfId="52" applyNumberFormat="1" applyFont="1" applyBorder="1" applyAlignment="1">
      <alignment horizontal="left" vertical="center"/>
    </xf>
    <xf numFmtId="185" fontId="1" fillId="0" borderId="13" xfId="52" applyNumberFormat="1" applyFont="1" applyBorder="1" applyAlignment="1">
      <alignment horizontal="right" vertical="center"/>
    </xf>
    <xf numFmtId="0" fontId="1" fillId="0" borderId="46" xfId="52" applyFont="1" applyBorder="1" applyAlignment="1">
      <alignment horizontal="right" vertical="center"/>
    </xf>
    <xf numFmtId="0" fontId="1" fillId="0" borderId="47" xfId="52" applyFont="1" applyBorder="1" applyAlignment="1">
      <alignment vertical="center"/>
    </xf>
    <xf numFmtId="186" fontId="1" fillId="0" borderId="47" xfId="52" applyNumberFormat="1" applyFont="1" applyBorder="1" applyAlignment="1">
      <alignment horizontal="left" vertical="center"/>
    </xf>
    <xf numFmtId="185" fontId="1" fillId="0" borderId="47" xfId="52" applyNumberFormat="1" applyFont="1" applyBorder="1" applyAlignment="1">
      <alignment horizontal="right" vertical="center"/>
    </xf>
    <xf numFmtId="0" fontId="1" fillId="0" borderId="47" xfId="52" applyFont="1" applyBorder="1" applyAlignment="1">
      <alignment horizontal="right" vertical="center"/>
    </xf>
    <xf numFmtId="0" fontId="3" fillId="0" borderId="0" xfId="52" applyFont="1"/>
    <xf numFmtId="49" fontId="3" fillId="0" borderId="0" xfId="52" applyNumberFormat="1" applyFont="1"/>
    <xf numFmtId="0" fontId="3" fillId="0" borderId="0" xfId="0" applyFont="1" applyProtection="1">
      <protection locked="0"/>
    </xf>
    <xf numFmtId="0" fontId="1" fillId="0" borderId="0" xfId="0" applyFont="1" applyProtection="1">
      <protection locked="0"/>
    </xf>
    <xf numFmtId="4" fontId="1" fillId="0" borderId="0" xfId="0" applyNumberFormat="1" applyFont="1" applyProtection="1">
      <protection locked="0"/>
    </xf>
    <xf numFmtId="180" fontId="1" fillId="0" borderId="0" xfId="0" applyNumberFormat="1" applyFont="1" applyProtection="1">
      <protection locked="0"/>
    </xf>
    <xf numFmtId="0" fontId="1" fillId="0" borderId="0" xfId="52" applyFont="1" applyProtection="1">
      <protection locked="0"/>
    </xf>
    <xf numFmtId="49" fontId="1" fillId="0" borderId="0" xfId="0" applyNumberFormat="1" applyFont="1" applyProtection="1">
      <protection locked="0"/>
    </xf>
    <xf numFmtId="0" fontId="3" fillId="0" borderId="0" xfId="52" applyFont="1" applyProtection="1">
      <protection locked="0"/>
    </xf>
    <xf numFmtId="49" fontId="3" fillId="0" borderId="0" xfId="52" applyNumberFormat="1" applyFont="1" applyProtection="1">
      <protection locked="0"/>
    </xf>
    <xf numFmtId="49" fontId="1" fillId="0" borderId="0" xfId="0" applyNumberFormat="1" applyFont="1" applyAlignment="1" applyProtection="1">
      <alignment horizontal="center"/>
      <protection locked="0"/>
    </xf>
    <xf numFmtId="49" fontId="1" fillId="0" borderId="0" xfId="0" applyNumberFormat="1" applyFont="1" applyAlignment="1" applyProtection="1">
      <protection locked="0"/>
    </xf>
    <xf numFmtId="0" fontId="2" fillId="0" borderId="0" xfId="0" applyFont="1" applyProtection="1">
      <protection locked="0"/>
    </xf>
    <xf numFmtId="181" fontId="1" fillId="0" borderId="0" xfId="0" applyNumberFormat="1" applyFont="1" applyProtection="1">
      <protection locked="0"/>
    </xf>
    <xf numFmtId="0" fontId="1" fillId="0" borderId="53" xfId="0" applyFont="1" applyBorder="1" applyAlignment="1" applyProtection="1">
      <alignment horizontal="center"/>
      <protection locked="0"/>
    </xf>
    <xf numFmtId="0" fontId="1" fillId="0" borderId="54" xfId="0" applyFont="1" applyBorder="1" applyAlignment="1" applyProtection="1">
      <alignment horizontal="center"/>
      <protection locked="0"/>
    </xf>
    <xf numFmtId="0" fontId="1" fillId="0" borderId="55" xfId="0" applyFont="1" applyBorder="1" applyAlignment="1" applyProtection="1">
      <alignment horizontal="centerContinuous"/>
      <protection locked="0"/>
    </xf>
    <xf numFmtId="0" fontId="1" fillId="0" borderId="56" xfId="0" applyFont="1" applyBorder="1" applyAlignment="1" applyProtection="1">
      <alignment horizontal="centerContinuous"/>
      <protection locked="0"/>
    </xf>
    <xf numFmtId="0" fontId="1" fillId="0" borderId="57" xfId="0" applyFont="1" applyBorder="1" applyAlignment="1" applyProtection="1">
      <alignment horizontal="centerContinuous"/>
      <protection locked="0"/>
    </xf>
    <xf numFmtId="0" fontId="1" fillId="0" borderId="58" xfId="0" applyFont="1" applyBorder="1" applyAlignment="1" applyProtection="1">
      <alignment horizontal="center"/>
      <protection locked="0"/>
    </xf>
    <xf numFmtId="0" fontId="1" fillId="0" borderId="53" xfId="0" applyNumberFormat="1" applyFont="1" applyBorder="1" applyAlignment="1" applyProtection="1">
      <alignment horizontal="center"/>
      <protection locked="0"/>
    </xf>
    <xf numFmtId="0" fontId="1" fillId="0" borderId="54" xfId="0" applyNumberFormat="1" applyFont="1" applyBorder="1" applyAlignment="1" applyProtection="1">
      <alignment horizontal="center"/>
      <protection locked="0"/>
    </xf>
    <xf numFmtId="0" fontId="1" fillId="0" borderId="58" xfId="0" applyNumberFormat="1" applyFont="1" applyBorder="1" applyAlignment="1" applyProtection="1">
      <alignment horizontal="center"/>
      <protection locked="0"/>
    </xf>
    <xf numFmtId="0" fontId="1" fillId="0" borderId="59" xfId="0" applyFont="1" applyBorder="1" applyAlignment="1" applyProtection="1">
      <alignment horizontal="center"/>
      <protection locked="0"/>
    </xf>
    <xf numFmtId="0" fontId="1" fillId="0" borderId="60" xfId="0" applyFont="1" applyBorder="1" applyAlignment="1" applyProtection="1">
      <alignment horizontal="center"/>
      <protection locked="0"/>
    </xf>
    <xf numFmtId="0" fontId="1" fillId="0" borderId="60" xfId="0" applyFont="1" applyBorder="1" applyAlignment="1" applyProtection="1">
      <alignment horizontal="center" vertical="center"/>
      <protection locked="0"/>
    </xf>
    <xf numFmtId="0" fontId="1" fillId="0" borderId="61" xfId="0" applyFont="1" applyBorder="1" applyAlignment="1" applyProtection="1">
      <alignment horizontal="center"/>
      <protection locked="0"/>
    </xf>
    <xf numFmtId="0" fontId="1" fillId="0" borderId="62" xfId="0" applyFont="1" applyBorder="1" applyAlignment="1" applyProtection="1">
      <alignment horizontal="center"/>
      <protection locked="0"/>
    </xf>
    <xf numFmtId="0" fontId="1" fillId="0" borderId="59" xfId="0" applyNumberFormat="1" applyFont="1" applyBorder="1" applyAlignment="1" applyProtection="1">
      <alignment horizontal="center"/>
      <protection locked="0"/>
    </xf>
    <xf numFmtId="0" fontId="1" fillId="0" borderId="60" xfId="0" applyNumberFormat="1" applyFont="1" applyBorder="1" applyAlignment="1" applyProtection="1">
      <alignment horizontal="center"/>
      <protection locked="0"/>
    </xf>
    <xf numFmtId="0" fontId="1" fillId="0" borderId="62" xfId="0" applyNumberFormat="1" applyFont="1" applyBorder="1" applyAlignment="1" applyProtection="1">
      <alignment horizontal="center"/>
      <protection locked="0"/>
    </xf>
    <xf numFmtId="0" fontId="1" fillId="0" borderId="0" xfId="0" applyFont="1" applyAlignment="1" applyProtection="1">
      <alignment horizontal="center"/>
      <protection locked="0"/>
    </xf>
    <xf numFmtId="0" fontId="7" fillId="0" borderId="0" xfId="0" applyFont="1" applyAlignment="1" applyProtection="1">
      <alignment horizontal="center"/>
      <protection locked="0"/>
    </xf>
    <xf numFmtId="3" fontId="1" fillId="0" borderId="63" xfId="52" applyNumberFormat="1" applyFont="1" applyBorder="1" applyAlignment="1">
      <alignment horizontal="right" vertical="center"/>
    </xf>
    <xf numFmtId="3" fontId="1" fillId="0" borderId="64" xfId="52" applyNumberFormat="1" applyFont="1" applyBorder="1" applyAlignment="1">
      <alignment horizontal="right" vertical="center"/>
    </xf>
    <xf numFmtId="3" fontId="1" fillId="0" borderId="14" xfId="52" applyNumberFormat="1" applyFont="1" applyBorder="1" applyAlignment="1">
      <alignment vertical="center"/>
    </xf>
    <xf numFmtId="3" fontId="1" fillId="0" borderId="48" xfId="52" applyNumberFormat="1" applyFont="1" applyBorder="1" applyAlignment="1">
      <alignment vertical="center"/>
    </xf>
    <xf numFmtId="0" fontId="1" fillId="0" borderId="0" xfId="0" applyFont="1" applyAlignment="1" applyProtection="1">
      <alignment horizontal="right" vertical="top"/>
      <protection locked="0"/>
    </xf>
    <xf numFmtId="49" fontId="1" fillId="0" borderId="0" xfId="0" applyNumberFormat="1" applyFont="1" applyAlignment="1" applyProtection="1">
      <alignment horizontal="center" vertical="top"/>
      <protection locked="0"/>
    </xf>
    <xf numFmtId="49" fontId="1" fillId="0" borderId="0" xfId="0" applyNumberFormat="1" applyFont="1" applyAlignment="1" applyProtection="1">
      <alignment vertical="top"/>
      <protection locked="0"/>
    </xf>
    <xf numFmtId="0" fontId="1" fillId="0" borderId="0" xfId="0" applyFont="1" applyAlignment="1" applyProtection="1">
      <alignment vertical="top"/>
      <protection locked="0"/>
    </xf>
    <xf numFmtId="180" fontId="1" fillId="0" borderId="0" xfId="0" applyNumberFormat="1" applyFont="1" applyAlignment="1" applyProtection="1">
      <alignment vertical="top"/>
      <protection locked="0"/>
    </xf>
    <xf numFmtId="4" fontId="1" fillId="0" borderId="0" xfId="0" applyNumberFormat="1" applyFont="1" applyAlignment="1" applyProtection="1">
      <alignment vertical="top"/>
      <protection locked="0"/>
    </xf>
    <xf numFmtId="181" fontId="1" fillId="0" borderId="0" xfId="0" applyNumberFormat="1" applyFont="1" applyAlignment="1" applyProtection="1">
      <alignment vertical="top"/>
      <protection locked="0"/>
    </xf>
    <xf numFmtId="0" fontId="1" fillId="0" borderId="0" xfId="0" applyFont="1" applyAlignment="1" applyProtection="1">
      <alignment horizontal="center" vertical="top"/>
      <protection locked="0"/>
    </xf>
    <xf numFmtId="0" fontId="1" fillId="0" borderId="0" xfId="0" applyFont="1" applyAlignment="1" applyProtection="1">
      <alignment vertical="top"/>
    </xf>
    <xf numFmtId="0" fontId="1" fillId="0" borderId="0" xfId="0" applyFont="1" applyAlignment="1" applyProtection="1">
      <alignment vertical="top" wrapText="1"/>
      <protection locked="0"/>
    </xf>
    <xf numFmtId="4" fontId="1" fillId="0" borderId="28" xfId="52" applyNumberFormat="1" applyFont="1" applyBorder="1" applyAlignment="1">
      <alignment horizontal="right" vertical="center"/>
    </xf>
    <xf numFmtId="4" fontId="1" fillId="0" borderId="65" xfId="52" applyNumberFormat="1" applyFont="1" applyBorder="1" applyAlignment="1">
      <alignment horizontal="right" vertical="center"/>
    </xf>
    <xf numFmtId="4" fontId="1" fillId="0" borderId="9" xfId="52" applyNumberFormat="1" applyFont="1" applyBorder="1" applyAlignment="1">
      <alignment horizontal="right" vertical="center"/>
    </xf>
    <xf numFmtId="4" fontId="1" fillId="0" borderId="66" xfId="52" applyNumberFormat="1" applyFont="1" applyBorder="1" applyAlignment="1">
      <alignment horizontal="right" vertical="center"/>
    </xf>
    <xf numFmtId="4" fontId="1" fillId="0" borderId="67" xfId="52" applyNumberFormat="1" applyFont="1" applyBorder="1" applyAlignment="1">
      <alignment horizontal="right" vertical="center"/>
    </xf>
    <xf numFmtId="4" fontId="1" fillId="0" borderId="35" xfId="52" applyNumberFormat="1" applyFont="1" applyBorder="1" applyAlignment="1">
      <alignment horizontal="right" vertical="center"/>
    </xf>
    <xf numFmtId="4" fontId="1" fillId="0" borderId="37" xfId="52" applyNumberFormat="1" applyFont="1" applyBorder="1" applyAlignment="1">
      <alignment horizontal="right" vertical="center"/>
    </xf>
    <xf numFmtId="4" fontId="1" fillId="0" borderId="68" xfId="52" applyNumberFormat="1" applyFont="1" applyBorder="1" applyAlignment="1">
      <alignment horizontal="right" vertical="center"/>
    </xf>
    <xf numFmtId="4" fontId="1" fillId="0" borderId="33" xfId="52" applyNumberFormat="1" applyFont="1" applyBorder="1" applyAlignment="1">
      <alignment horizontal="right" vertical="center"/>
    </xf>
    <xf numFmtId="49" fontId="3" fillId="0" borderId="0" xfId="0" applyNumberFormat="1" applyFont="1" applyAlignment="1" applyProtection="1">
      <alignment vertical="top"/>
      <protection locked="0"/>
    </xf>
    <xf numFmtId="0" fontId="1" fillId="0" borderId="0" xfId="0" applyFont="1" applyAlignment="1" applyProtection="1">
      <alignment horizontal="right" vertical="top" wrapText="1"/>
      <protection locked="0"/>
    </xf>
    <xf numFmtId="4" fontId="3" fillId="0" borderId="0" xfId="0" applyNumberFormat="1" applyFont="1" applyAlignment="1" applyProtection="1">
      <alignment vertical="top"/>
      <protection locked="0"/>
    </xf>
    <xf numFmtId="181" fontId="3" fillId="0" borderId="0" xfId="0" applyNumberFormat="1" applyFont="1" applyAlignment="1" applyProtection="1">
      <alignment vertical="top"/>
      <protection locked="0"/>
    </xf>
    <xf numFmtId="180" fontId="3" fillId="0" borderId="0" xfId="0" applyNumberFormat="1" applyFont="1" applyAlignment="1" applyProtection="1">
      <alignment vertical="top"/>
      <protection locked="0"/>
    </xf>
    <xf numFmtId="0" fontId="3" fillId="0" borderId="0" xfId="0" applyFont="1" applyAlignment="1" applyProtection="1">
      <alignment vertical="top" wrapText="1"/>
      <protection locked="0"/>
    </xf>
    <xf numFmtId="14" fontId="1" fillId="0" borderId="19" xfId="52" applyNumberFormat="1" applyFont="1" applyBorder="1" applyAlignment="1">
      <alignment horizontal="left" vertical="center"/>
    </xf>
  </cellXfs>
  <cellStyles count="72">
    <cellStyle name="1 000 Sk" xfId="1"/>
    <cellStyle name="1 000,-  Sk" xfId="2"/>
    <cellStyle name="1 000,- Kč" xfId="3"/>
    <cellStyle name="1 000,- Sk" xfId="4"/>
    <cellStyle name="1000 Sk_fakturuj99" xfId="5"/>
    <cellStyle name="20 % – Zvýraznění1" xfId="6"/>
    <cellStyle name="20 % – Zvýraznění2" xfId="7"/>
    <cellStyle name="20 % – Zvýraznění3" xfId="8"/>
    <cellStyle name="20 % – Zvýraznění4" xfId="9"/>
    <cellStyle name="20 % – Zvýraznění5" xfId="10"/>
    <cellStyle name="20 % – Zvýraznění6" xfId="11"/>
    <cellStyle name="20% - Accent1" xfId="12"/>
    <cellStyle name="20% - Accent2" xfId="13"/>
    <cellStyle name="20% - Accent3" xfId="14"/>
    <cellStyle name="20% - Accent4" xfId="15"/>
    <cellStyle name="20% - Accent5" xfId="16"/>
    <cellStyle name="20% - Accent6" xfId="17"/>
    <cellStyle name="40 % – Zvýraznění1" xfId="18"/>
    <cellStyle name="40 % – Zvýraznění2" xfId="19"/>
    <cellStyle name="40 % – Zvýraznění3" xfId="20"/>
    <cellStyle name="40 % – Zvýraznění4" xfId="21"/>
    <cellStyle name="40 % – Zvýraznění5" xfId="22"/>
    <cellStyle name="40 % – Zvýraznění6" xfId="23"/>
    <cellStyle name="40% - Accent1" xfId="24"/>
    <cellStyle name="40% - Accent2" xfId="25"/>
    <cellStyle name="40% - Accent3" xfId="26"/>
    <cellStyle name="40% - Accent4" xfId="27"/>
    <cellStyle name="40% - Accent5" xfId="28"/>
    <cellStyle name="40% - Accent6" xfId="29"/>
    <cellStyle name="60 % – Zvýraznění1" xfId="30"/>
    <cellStyle name="60 % – Zvýraznění2" xfId="31"/>
    <cellStyle name="60 % – Zvýraznění3" xfId="32"/>
    <cellStyle name="60 % – Zvýraznění4" xfId="33"/>
    <cellStyle name="60 % – Zvýraznění5" xfId="34"/>
    <cellStyle name="60 % – Zvýraznění6" xfId="35"/>
    <cellStyle name="60% - Accent1" xfId="36"/>
    <cellStyle name="60% - Accent2" xfId="37"/>
    <cellStyle name="60% - Accent3" xfId="38"/>
    <cellStyle name="60% - Accent4" xfId="39"/>
    <cellStyle name="60% - Accent5" xfId="40"/>
    <cellStyle name="60% - Accent6" xfId="41"/>
    <cellStyle name="Celkem" xfId="42"/>
    <cellStyle name="data" xfId="43"/>
    <cellStyle name="Dobrá" xfId="44" builtinId="26" customBuiltin="1"/>
    <cellStyle name="Kontrolná bunka" xfId="45" builtinId="23" customBuiltin="1"/>
    <cellStyle name="Nadpis 1" xfId="46" builtinId="16" customBuiltin="1"/>
    <cellStyle name="Nadpis 2" xfId="47" builtinId="17" customBuiltin="1"/>
    <cellStyle name="Nadpis 3" xfId="48" builtinId="18" customBuiltin="1"/>
    <cellStyle name="Nadpis 4" xfId="49" builtinId="19" customBuiltin="1"/>
    <cellStyle name="Název" xfId="50"/>
    <cellStyle name="Neutrálna" xfId="51" builtinId="28" customBuiltin="1"/>
    <cellStyle name="Normálna" xfId="0" builtinId="0"/>
    <cellStyle name="normálne_KLs" xfId="52"/>
    <cellStyle name="Poznámka" xfId="53" builtinId="10" customBuiltin="1"/>
    <cellStyle name="Prepojená bunka" xfId="54" builtinId="24" customBuiltin="1"/>
    <cellStyle name="TEXT" xfId="55"/>
    <cellStyle name="Text upozornění" xfId="56"/>
    <cellStyle name="TEXT1" xfId="57"/>
    <cellStyle name="Title" xfId="58"/>
    <cellStyle name="Total" xfId="59"/>
    <cellStyle name="Vstup" xfId="60" builtinId="20" customBuiltin="1"/>
    <cellStyle name="Výpočet" xfId="61" builtinId="22" customBuiltin="1"/>
    <cellStyle name="Výstup" xfId="62" builtinId="21" customBuiltin="1"/>
    <cellStyle name="Vysvetľujúci text" xfId="63" builtinId="53" customBuiltin="1"/>
    <cellStyle name="Warning Text" xfId="64"/>
    <cellStyle name="Zlá" xfId="65" builtinId="27" customBuiltin="1"/>
    <cellStyle name="Zvýraznenie1" xfId="66" builtinId="29" customBuiltin="1"/>
    <cellStyle name="Zvýraznenie2" xfId="67" builtinId="33" customBuiltin="1"/>
    <cellStyle name="Zvýraznenie3" xfId="68" builtinId="37" customBuiltin="1"/>
    <cellStyle name="Zvýraznenie4" xfId="69" builtinId="41" customBuiltin="1"/>
    <cellStyle name="Zvýraznenie5" xfId="70" builtinId="45" customBuiltin="1"/>
    <cellStyle name="Zvýraznenie6" xfId="71" builtinId="49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D29"/>
  <sheetViews>
    <sheetView showGridLines="0" showZeros="0" workbookViewId="0">
      <selection activeCell="K4" sqref="K4"/>
    </sheetView>
  </sheetViews>
  <sheetFormatPr defaultRowHeight="12.75"/>
  <cols>
    <col min="1" max="1" width="0.7109375" style="3" customWidth="1"/>
    <col min="2" max="2" width="3.7109375" style="3" customWidth="1"/>
    <col min="3" max="3" width="6.85546875" style="3" customWidth="1"/>
    <col min="4" max="6" width="14" style="3" customWidth="1"/>
    <col min="7" max="7" width="3.85546875" style="3" customWidth="1"/>
    <col min="8" max="8" width="22.7109375" style="3" customWidth="1"/>
    <col min="9" max="9" width="14" style="3" customWidth="1"/>
    <col min="10" max="10" width="4.28515625" style="3" customWidth="1"/>
    <col min="11" max="11" width="19.7109375" style="3" customWidth="1"/>
    <col min="12" max="12" width="9.7109375" style="3" customWidth="1"/>
    <col min="13" max="13" width="14" style="3" customWidth="1"/>
    <col min="14" max="14" width="0.7109375" style="3" customWidth="1"/>
    <col min="15" max="15" width="1.42578125" style="3" customWidth="1"/>
    <col min="16" max="23" width="9.140625" style="3"/>
    <col min="24" max="25" width="5.7109375" style="3" customWidth="1"/>
    <col min="26" max="26" width="6.5703125" style="3" customWidth="1"/>
    <col min="27" max="27" width="21.42578125" style="3" customWidth="1"/>
    <col min="28" max="28" width="4.28515625" style="3" customWidth="1"/>
    <col min="29" max="29" width="8.28515625" style="3" customWidth="1"/>
    <col min="30" max="30" width="8.7109375" style="3" customWidth="1"/>
    <col min="31" max="16384" width="9.140625" style="3"/>
  </cols>
  <sheetData>
    <row r="1" spans="2:30" ht="28.5" customHeight="1" thickBot="1">
      <c r="B1" s="2" t="s">
        <v>0</v>
      </c>
      <c r="C1" s="2"/>
      <c r="D1" s="2"/>
      <c r="E1" s="2"/>
      <c r="F1" s="2"/>
      <c r="G1" s="2"/>
      <c r="H1" s="54" t="str">
        <f>CONCATENATE(AA2," ",AB2," ",AC2," ",AD2)</f>
        <v xml:space="preserve">Krycí list rozpočtu v EUR  </v>
      </c>
      <c r="I1" s="2"/>
      <c r="J1" s="2"/>
      <c r="K1" s="2"/>
      <c r="L1" s="2"/>
      <c r="M1" s="2"/>
      <c r="Z1" s="3" t="s">
        <v>1</v>
      </c>
      <c r="AA1" s="3" t="s">
        <v>2</v>
      </c>
      <c r="AB1" s="3" t="s">
        <v>3</v>
      </c>
      <c r="AC1" s="3" t="s">
        <v>4</v>
      </c>
      <c r="AD1" s="3" t="s">
        <v>5</v>
      </c>
    </row>
    <row r="2" spans="2:30" ht="18" customHeight="1" thickTop="1">
      <c r="B2" s="4" t="s">
        <v>6</v>
      </c>
      <c r="C2" s="5"/>
      <c r="D2" s="5"/>
      <c r="E2" s="5"/>
      <c r="F2" s="5"/>
      <c r="G2" s="6" t="s">
        <v>7</v>
      </c>
      <c r="H2" s="5"/>
      <c r="I2" s="5"/>
      <c r="J2" s="6" t="s">
        <v>8</v>
      </c>
      <c r="K2" s="5"/>
      <c r="L2" s="5"/>
      <c r="M2" s="7"/>
      <c r="Z2" s="3" t="s">
        <v>9</v>
      </c>
      <c r="AA2" s="72" t="s">
        <v>10</v>
      </c>
      <c r="AB2" s="72" t="s">
        <v>11</v>
      </c>
      <c r="AC2" s="72"/>
      <c r="AD2" s="73"/>
    </row>
    <row r="3" spans="2:30" ht="18" customHeight="1">
      <c r="B3" s="8" t="s">
        <v>12</v>
      </c>
      <c r="C3" s="9"/>
      <c r="D3" s="9"/>
      <c r="E3" s="9"/>
      <c r="F3" s="9"/>
      <c r="G3" s="10" t="s">
        <v>13</v>
      </c>
      <c r="H3" s="9"/>
      <c r="I3" s="9"/>
      <c r="J3" s="10" t="s">
        <v>14</v>
      </c>
      <c r="K3" s="9"/>
      <c r="L3" s="9"/>
      <c r="M3" s="11"/>
      <c r="Z3" s="3" t="s">
        <v>15</v>
      </c>
      <c r="AA3" s="72" t="s">
        <v>16</v>
      </c>
      <c r="AB3" s="72" t="s">
        <v>11</v>
      </c>
      <c r="AC3" s="72" t="s">
        <v>17</v>
      </c>
      <c r="AD3" s="73" t="s">
        <v>18</v>
      </c>
    </row>
    <row r="4" spans="2:30" ht="18" customHeight="1" thickBot="1">
      <c r="B4" s="12" t="s">
        <v>12</v>
      </c>
      <c r="C4" s="13"/>
      <c r="D4" s="13"/>
      <c r="E4" s="13"/>
      <c r="F4" s="13"/>
      <c r="G4" s="14"/>
      <c r="H4" s="13"/>
      <c r="I4" s="13"/>
      <c r="J4" s="14" t="s">
        <v>19</v>
      </c>
      <c r="K4" s="134">
        <v>42256</v>
      </c>
      <c r="L4" s="13" t="s">
        <v>20</v>
      </c>
      <c r="M4" s="15"/>
      <c r="Z4" s="3" t="s">
        <v>21</v>
      </c>
      <c r="AA4" s="72" t="s">
        <v>22</v>
      </c>
      <c r="AB4" s="72" t="s">
        <v>11</v>
      </c>
      <c r="AC4" s="72"/>
      <c r="AD4" s="73"/>
    </row>
    <row r="5" spans="2:30" ht="18" customHeight="1" thickTop="1">
      <c r="B5" s="4" t="s">
        <v>23</v>
      </c>
      <c r="C5" s="5"/>
      <c r="D5" s="5" t="s">
        <v>24</v>
      </c>
      <c r="E5" s="5"/>
      <c r="F5" s="5"/>
      <c r="G5" s="60" t="s">
        <v>25</v>
      </c>
      <c r="H5" s="5"/>
      <c r="I5" s="5"/>
      <c r="J5" s="5" t="s">
        <v>26</v>
      </c>
      <c r="K5" s="5"/>
      <c r="L5" s="5" t="s">
        <v>27</v>
      </c>
      <c r="M5" s="7"/>
      <c r="Z5" s="3" t="s">
        <v>28</v>
      </c>
      <c r="AA5" s="72" t="s">
        <v>16</v>
      </c>
      <c r="AB5" s="72" t="s">
        <v>11</v>
      </c>
      <c r="AC5" s="72" t="s">
        <v>17</v>
      </c>
      <c r="AD5" s="73" t="s">
        <v>18</v>
      </c>
    </row>
    <row r="6" spans="2:30" ht="18" customHeight="1">
      <c r="B6" s="8" t="s">
        <v>29</v>
      </c>
      <c r="C6" s="9"/>
      <c r="D6" s="9"/>
      <c r="E6" s="9"/>
      <c r="F6" s="9"/>
      <c r="G6" s="61" t="s">
        <v>25</v>
      </c>
      <c r="H6" s="9"/>
      <c r="I6" s="9"/>
      <c r="J6" s="9" t="s">
        <v>26</v>
      </c>
      <c r="K6" s="9"/>
      <c r="L6" s="9" t="s">
        <v>27</v>
      </c>
      <c r="M6" s="11"/>
    </row>
    <row r="7" spans="2:30" ht="18" customHeight="1" thickBot="1">
      <c r="B7" s="12" t="s">
        <v>30</v>
      </c>
      <c r="C7" s="13"/>
      <c r="D7" s="13"/>
      <c r="E7" s="13"/>
      <c r="F7" s="13"/>
      <c r="G7" s="62" t="s">
        <v>25</v>
      </c>
      <c r="H7" s="13"/>
      <c r="I7" s="13"/>
      <c r="J7" s="13" t="s">
        <v>26</v>
      </c>
      <c r="K7" s="13"/>
      <c r="L7" s="13" t="s">
        <v>27</v>
      </c>
      <c r="M7" s="15"/>
    </row>
    <row r="8" spans="2:30" ht="18" customHeight="1" thickTop="1">
      <c r="B8" s="63"/>
      <c r="C8" s="64"/>
      <c r="D8" s="65"/>
      <c r="E8" s="66"/>
      <c r="F8" s="105">
        <f>IF(B8&lt;&gt;0,ROUND($M$26/B8,0),0)</f>
        <v>0</v>
      </c>
      <c r="G8" s="60"/>
      <c r="H8" s="64"/>
      <c r="I8" s="105">
        <f>IF(G8&lt;&gt;0,ROUND($M$26/G8,0),0)</f>
        <v>0</v>
      </c>
      <c r="J8" s="6"/>
      <c r="K8" s="64"/>
      <c r="L8" s="66"/>
      <c r="M8" s="107">
        <f>IF(J8&lt;&gt;0,ROUND($M$26/J8,0),0)</f>
        <v>0</v>
      </c>
    </row>
    <row r="9" spans="2:30" ht="18" customHeight="1" thickBot="1">
      <c r="B9" s="67"/>
      <c r="C9" s="68"/>
      <c r="D9" s="69"/>
      <c r="E9" s="70"/>
      <c r="F9" s="106">
        <f>IF(B9&lt;&gt;0,ROUND($M$26/B9,0),0)</f>
        <v>0</v>
      </c>
      <c r="G9" s="71"/>
      <c r="H9" s="68"/>
      <c r="I9" s="106">
        <f>IF(G9&lt;&gt;0,ROUND($M$26/G9,0),0)</f>
        <v>0</v>
      </c>
      <c r="J9" s="71"/>
      <c r="K9" s="68"/>
      <c r="L9" s="70"/>
      <c r="M9" s="108">
        <f>IF(J9&lt;&gt;0,ROUND($M$26/J9,0),0)</f>
        <v>0</v>
      </c>
    </row>
    <row r="10" spans="2:30" ht="18" customHeight="1" thickTop="1">
      <c r="B10" s="57" t="s">
        <v>31</v>
      </c>
      <c r="C10" s="17" t="s">
        <v>32</v>
      </c>
      <c r="D10" s="18" t="s">
        <v>33</v>
      </c>
      <c r="E10" s="18" t="s">
        <v>34</v>
      </c>
      <c r="F10" s="19" t="s">
        <v>35</v>
      </c>
      <c r="G10" s="57" t="s">
        <v>36</v>
      </c>
      <c r="H10" s="20" t="s">
        <v>37</v>
      </c>
      <c r="I10" s="21"/>
      <c r="J10" s="57" t="s">
        <v>38</v>
      </c>
      <c r="K10" s="20" t="s">
        <v>39</v>
      </c>
      <c r="L10" s="22"/>
      <c r="M10" s="21"/>
    </row>
    <row r="11" spans="2:30" ht="18" customHeight="1">
      <c r="B11" s="23">
        <v>1</v>
      </c>
      <c r="C11" s="24" t="s">
        <v>40</v>
      </c>
      <c r="D11" s="119"/>
      <c r="E11" s="119"/>
      <c r="F11" s="120">
        <f>D11+E11</f>
        <v>0</v>
      </c>
      <c r="G11" s="23">
        <v>6</v>
      </c>
      <c r="H11" s="24" t="s">
        <v>41</v>
      </c>
      <c r="I11" s="120">
        <v>0</v>
      </c>
      <c r="J11" s="23">
        <v>11</v>
      </c>
      <c r="K11" s="25" t="s">
        <v>42</v>
      </c>
      <c r="L11" s="26">
        <v>0</v>
      </c>
      <c r="M11" s="120">
        <v>0</v>
      </c>
    </row>
    <row r="12" spans="2:30" ht="18" customHeight="1">
      <c r="B12" s="27">
        <v>2</v>
      </c>
      <c r="C12" s="28" t="s">
        <v>43</v>
      </c>
      <c r="D12" s="121"/>
      <c r="E12" s="121"/>
      <c r="F12" s="120">
        <f>D12+E12</f>
        <v>0</v>
      </c>
      <c r="G12" s="27">
        <v>7</v>
      </c>
      <c r="H12" s="28" t="s">
        <v>44</v>
      </c>
      <c r="I12" s="122">
        <v>0</v>
      </c>
      <c r="J12" s="27">
        <v>12</v>
      </c>
      <c r="K12" s="29" t="s">
        <v>45</v>
      </c>
      <c r="L12" s="30">
        <v>0</v>
      </c>
      <c r="M12" s="122">
        <v>0</v>
      </c>
    </row>
    <row r="13" spans="2:30" ht="18" customHeight="1">
      <c r="B13" s="27">
        <v>3</v>
      </c>
      <c r="C13" s="28" t="s">
        <v>46</v>
      </c>
      <c r="D13" s="121"/>
      <c r="E13" s="121"/>
      <c r="F13" s="120">
        <f>D13+E13</f>
        <v>0</v>
      </c>
      <c r="G13" s="27">
        <v>8</v>
      </c>
      <c r="H13" s="28" t="s">
        <v>47</v>
      </c>
      <c r="I13" s="122">
        <v>0</v>
      </c>
      <c r="J13" s="27">
        <v>13</v>
      </c>
      <c r="K13" s="29" t="s">
        <v>48</v>
      </c>
      <c r="L13" s="30">
        <v>0</v>
      </c>
      <c r="M13" s="122">
        <v>0</v>
      </c>
    </row>
    <row r="14" spans="2:30" ht="18" customHeight="1" thickBot="1">
      <c r="B14" s="27">
        <v>4</v>
      </c>
      <c r="C14" s="28" t="s">
        <v>49</v>
      </c>
      <c r="D14" s="121"/>
      <c r="E14" s="121"/>
      <c r="F14" s="123">
        <f>D14+E14</f>
        <v>0</v>
      </c>
      <c r="G14" s="27">
        <v>9</v>
      </c>
      <c r="H14" s="28" t="s">
        <v>12</v>
      </c>
      <c r="I14" s="122">
        <v>0</v>
      </c>
      <c r="J14" s="27">
        <v>14</v>
      </c>
      <c r="K14" s="29" t="s">
        <v>12</v>
      </c>
      <c r="L14" s="30">
        <v>0</v>
      </c>
      <c r="M14" s="122">
        <v>0</v>
      </c>
    </row>
    <row r="15" spans="2:30" ht="18" customHeight="1" thickBot="1">
      <c r="B15" s="31">
        <v>5</v>
      </c>
      <c r="C15" s="32" t="s">
        <v>50</v>
      </c>
      <c r="D15" s="124">
        <f>SUM(D11:D14)</f>
        <v>0</v>
      </c>
      <c r="E15" s="125">
        <f>SUM(E11:E14)</f>
        <v>0</v>
      </c>
      <c r="F15" s="126">
        <f>SUM(F11:F14)</f>
        <v>0</v>
      </c>
      <c r="G15" s="33">
        <v>10</v>
      </c>
      <c r="H15" s="34" t="s">
        <v>51</v>
      </c>
      <c r="I15" s="126">
        <f>SUM(I11:I14)</f>
        <v>0</v>
      </c>
      <c r="J15" s="31">
        <v>15</v>
      </c>
      <c r="K15" s="35"/>
      <c r="L15" s="36" t="s">
        <v>52</v>
      </c>
      <c r="M15" s="126">
        <f>SUM(M11:M14)</f>
        <v>0</v>
      </c>
    </row>
    <row r="16" spans="2:30" ht="18" customHeight="1" thickTop="1">
      <c r="B16" s="37" t="s">
        <v>53</v>
      </c>
      <c r="C16" s="38"/>
      <c r="D16" s="38"/>
      <c r="E16" s="38"/>
      <c r="F16" s="39"/>
      <c r="G16" s="37" t="s">
        <v>54</v>
      </c>
      <c r="H16" s="38"/>
      <c r="I16" s="40"/>
      <c r="J16" s="57" t="s">
        <v>55</v>
      </c>
      <c r="K16" s="20" t="s">
        <v>56</v>
      </c>
      <c r="L16" s="22"/>
      <c r="M16" s="55"/>
    </row>
    <row r="17" spans="2:13" ht="18" customHeight="1">
      <c r="B17" s="41"/>
      <c r="C17" s="42" t="s">
        <v>57</v>
      </c>
      <c r="D17" s="42"/>
      <c r="E17" s="42" t="s">
        <v>58</v>
      </c>
      <c r="F17" s="43"/>
      <c r="G17" s="41"/>
      <c r="H17" s="44"/>
      <c r="I17" s="45"/>
      <c r="J17" s="27">
        <v>16</v>
      </c>
      <c r="K17" s="29" t="s">
        <v>59</v>
      </c>
      <c r="L17" s="46"/>
      <c r="M17" s="122"/>
    </row>
    <row r="18" spans="2:13" ht="18" customHeight="1">
      <c r="B18" s="47"/>
      <c r="C18" s="44" t="s">
        <v>60</v>
      </c>
      <c r="D18" s="44"/>
      <c r="E18" s="44"/>
      <c r="F18" s="48"/>
      <c r="G18" s="47"/>
      <c r="H18" s="44" t="s">
        <v>57</v>
      </c>
      <c r="I18" s="45"/>
      <c r="J18" s="27">
        <v>17</v>
      </c>
      <c r="K18" s="29" t="s">
        <v>61</v>
      </c>
      <c r="L18" s="46"/>
      <c r="M18" s="122">
        <v>0</v>
      </c>
    </row>
    <row r="19" spans="2:13" ht="18" customHeight="1">
      <c r="B19" s="47"/>
      <c r="C19" s="44"/>
      <c r="D19" s="44"/>
      <c r="E19" s="44"/>
      <c r="F19" s="48"/>
      <c r="G19" s="47"/>
      <c r="H19" s="49"/>
      <c r="I19" s="45"/>
      <c r="J19" s="27">
        <v>18</v>
      </c>
      <c r="K19" s="29" t="s">
        <v>62</v>
      </c>
      <c r="L19" s="46"/>
      <c r="M19" s="122">
        <v>0</v>
      </c>
    </row>
    <row r="20" spans="2:13" ht="18" customHeight="1" thickBot="1">
      <c r="B20" s="47"/>
      <c r="C20" s="44"/>
      <c r="D20" s="44"/>
      <c r="E20" s="44"/>
      <c r="F20" s="48"/>
      <c r="G20" s="47"/>
      <c r="H20" s="42" t="s">
        <v>58</v>
      </c>
      <c r="I20" s="45"/>
      <c r="J20" s="27">
        <v>19</v>
      </c>
      <c r="K20" s="29" t="s">
        <v>12</v>
      </c>
      <c r="L20" s="46"/>
      <c r="M20" s="122">
        <v>0</v>
      </c>
    </row>
    <row r="21" spans="2:13" ht="18" customHeight="1" thickBot="1">
      <c r="B21" s="41"/>
      <c r="C21" s="44"/>
      <c r="D21" s="44"/>
      <c r="E21" s="44"/>
      <c r="F21" s="44"/>
      <c r="G21" s="41"/>
      <c r="H21" s="44" t="s">
        <v>60</v>
      </c>
      <c r="I21" s="45"/>
      <c r="J21" s="31">
        <v>20</v>
      </c>
      <c r="K21" s="35"/>
      <c r="L21" s="36" t="s">
        <v>63</v>
      </c>
      <c r="M21" s="126">
        <f>SUM(M17:M20)</f>
        <v>0</v>
      </c>
    </row>
    <row r="22" spans="2:13" ht="18" customHeight="1" thickTop="1">
      <c r="B22" s="37" t="s">
        <v>64</v>
      </c>
      <c r="C22" s="38"/>
      <c r="D22" s="38"/>
      <c r="E22" s="38"/>
      <c r="F22" s="39"/>
      <c r="G22" s="41"/>
      <c r="H22" s="44"/>
      <c r="I22" s="45"/>
      <c r="J22" s="57" t="s">
        <v>65</v>
      </c>
      <c r="K22" s="20" t="s">
        <v>66</v>
      </c>
      <c r="L22" s="22"/>
      <c r="M22" s="55"/>
    </row>
    <row r="23" spans="2:13" ht="18" customHeight="1">
      <c r="B23" s="41"/>
      <c r="C23" s="42" t="s">
        <v>57</v>
      </c>
      <c r="D23" s="42"/>
      <c r="E23" s="42" t="s">
        <v>58</v>
      </c>
      <c r="F23" s="43"/>
      <c r="G23" s="41"/>
      <c r="H23" s="44"/>
      <c r="I23" s="45"/>
      <c r="J23" s="23">
        <v>21</v>
      </c>
      <c r="K23" s="25"/>
      <c r="L23" s="50" t="s">
        <v>67</v>
      </c>
      <c r="M23" s="120">
        <f>ROUND(F15,2)+I15+M15+M21</f>
        <v>0</v>
      </c>
    </row>
    <row r="24" spans="2:13" ht="18" customHeight="1">
      <c r="B24" s="47"/>
      <c r="C24" s="44" t="s">
        <v>60</v>
      </c>
      <c r="D24" s="44"/>
      <c r="E24" s="44"/>
      <c r="F24" s="48"/>
      <c r="G24" s="41"/>
      <c r="H24" s="44"/>
      <c r="I24" s="45"/>
      <c r="J24" s="27">
        <v>22</v>
      </c>
      <c r="K24" s="29" t="s">
        <v>68</v>
      </c>
      <c r="L24" s="127">
        <f>M23-L25</f>
        <v>0</v>
      </c>
      <c r="M24" s="122">
        <f>ROUND((L24*20)/100,2)</f>
        <v>0</v>
      </c>
    </row>
    <row r="25" spans="2:13" ht="18" customHeight="1" thickBot="1">
      <c r="B25" s="47"/>
      <c r="C25" s="44"/>
      <c r="D25" s="44"/>
      <c r="E25" s="44"/>
      <c r="F25" s="48"/>
      <c r="G25" s="41"/>
      <c r="H25" s="44"/>
      <c r="I25" s="45"/>
      <c r="J25" s="27">
        <v>23</v>
      </c>
      <c r="K25" s="29" t="s">
        <v>69</v>
      </c>
      <c r="L25" s="127">
        <f>SUMIF(Prehlad!O11:O10000,0,Prehlad!J11:J10000)</f>
        <v>0</v>
      </c>
      <c r="M25" s="122">
        <f>ROUND((L25*0)/100,1)</f>
        <v>0</v>
      </c>
    </row>
    <row r="26" spans="2:13" ht="18" customHeight="1" thickBot="1">
      <c r="B26" s="47"/>
      <c r="C26" s="44"/>
      <c r="D26" s="44"/>
      <c r="E26" s="44"/>
      <c r="F26" s="48"/>
      <c r="G26" s="41"/>
      <c r="H26" s="44"/>
      <c r="I26" s="45"/>
      <c r="J26" s="31">
        <v>24</v>
      </c>
      <c r="K26" s="35"/>
      <c r="L26" s="36" t="s">
        <v>70</v>
      </c>
      <c r="M26" s="126">
        <f>M23+M24+M25</f>
        <v>0</v>
      </c>
    </row>
    <row r="27" spans="2:13" ht="17.100000000000001" customHeight="1" thickTop="1" thickBot="1">
      <c r="B27" s="51"/>
      <c r="C27" s="52"/>
      <c r="D27" s="52"/>
      <c r="E27" s="52"/>
      <c r="F27" s="52"/>
      <c r="G27" s="51"/>
      <c r="H27" s="52"/>
      <c r="I27" s="53"/>
      <c r="J27" s="58" t="s">
        <v>71</v>
      </c>
      <c r="K27" s="59" t="s">
        <v>72</v>
      </c>
      <c r="L27" s="16"/>
      <c r="M27" s="56">
        <v>0</v>
      </c>
    </row>
    <row r="28" spans="2:13" ht="14.25" customHeight="1" thickTop="1"/>
    <row r="29" spans="2:13" ht="2.25" customHeight="1"/>
  </sheetData>
  <phoneticPr fontId="0" type="noConversion"/>
  <printOptions horizontalCentered="1" verticalCentered="1"/>
  <pageMargins left="0.25" right="0.39" top="0.35433070866141736" bottom="0.43307086614173229" header="0.31496062992125984" footer="0.35433070866141736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35"/>
  <sheetViews>
    <sheetView showGridLines="0" tabSelected="1" workbookViewId="0">
      <pane ySplit="10" topLeftCell="A11" activePane="bottomLeft" state="frozen"/>
      <selection pane="bottomLeft" activeCell="K5" sqref="K5"/>
    </sheetView>
  </sheetViews>
  <sheetFormatPr defaultRowHeight="12.75"/>
  <cols>
    <col min="1" max="1" width="4.7109375" style="109" customWidth="1"/>
    <col min="2" max="2" width="5.28515625" style="110" customWidth="1"/>
    <col min="3" max="3" width="13" style="111" customWidth="1"/>
    <col min="4" max="4" width="35.7109375" style="118" customWidth="1"/>
    <col min="5" max="5" width="11.28515625" style="113" customWidth="1"/>
    <col min="6" max="6" width="5.85546875" style="112" customWidth="1"/>
    <col min="7" max="7" width="9.7109375" style="114" customWidth="1"/>
    <col min="8" max="9" width="11.28515625" style="114" customWidth="1"/>
    <col min="10" max="10" width="8.28515625" style="114" hidden="1" customWidth="1"/>
    <col min="11" max="11" width="7.42578125" style="115" customWidth="1"/>
    <col min="12" max="12" width="8.28515625" style="115" customWidth="1"/>
    <col min="13" max="13" width="8" style="113" customWidth="1"/>
    <col min="14" max="14" width="7" style="113" customWidth="1"/>
    <col min="15" max="15" width="3.5703125" style="112" customWidth="1"/>
    <col min="16" max="16" width="12.7109375" style="112" hidden="1" customWidth="1"/>
    <col min="17" max="19" width="13.28515625" style="113" hidden="1" customWidth="1"/>
    <col min="20" max="20" width="10.5703125" style="116" hidden="1" customWidth="1"/>
    <col min="21" max="21" width="10.28515625" style="116" hidden="1" customWidth="1"/>
    <col min="22" max="22" width="0" style="116" hidden="1" customWidth="1"/>
    <col min="23" max="23" width="9.140625" style="113"/>
    <col min="24" max="25" width="5.7109375" style="112" customWidth="1"/>
    <col min="26" max="26" width="6.5703125" style="112" customWidth="1"/>
    <col min="27" max="27" width="24.85546875" style="112" customWidth="1"/>
    <col min="28" max="28" width="4.28515625" style="112" customWidth="1"/>
    <col min="29" max="29" width="8.28515625" style="117" customWidth="1"/>
    <col min="30" max="30" width="8.7109375" style="117" customWidth="1"/>
    <col min="31" max="34" width="9.140625" style="117"/>
    <col min="35" max="16384" width="9.140625" style="1"/>
  </cols>
  <sheetData>
    <row r="1" spans="1:34">
      <c r="A1" s="74" t="s">
        <v>73</v>
      </c>
      <c r="B1" s="75"/>
      <c r="C1" s="75"/>
      <c r="D1" s="75"/>
      <c r="E1" s="75"/>
      <c r="F1" s="75"/>
      <c r="G1" s="76"/>
      <c r="H1" s="75"/>
      <c r="I1" s="74" t="s">
        <v>74</v>
      </c>
      <c r="J1" s="76"/>
      <c r="K1" s="85"/>
      <c r="L1" s="75"/>
      <c r="M1" s="75"/>
      <c r="N1" s="75"/>
      <c r="O1" s="75"/>
      <c r="P1" s="75"/>
      <c r="Q1" s="77"/>
      <c r="R1" s="77"/>
      <c r="S1" s="77"/>
      <c r="T1" s="75"/>
      <c r="U1" s="75"/>
      <c r="V1" s="75"/>
      <c r="W1" s="75"/>
      <c r="X1" s="75"/>
      <c r="Y1" s="75"/>
      <c r="Z1" s="78" t="s">
        <v>1</v>
      </c>
      <c r="AA1" s="78" t="s">
        <v>2</v>
      </c>
      <c r="AB1" s="78" t="s">
        <v>3</v>
      </c>
      <c r="AC1" s="78" t="s">
        <v>4</v>
      </c>
      <c r="AD1" s="78" t="s">
        <v>5</v>
      </c>
      <c r="AE1" s="1"/>
      <c r="AF1" s="1"/>
      <c r="AG1" s="1"/>
      <c r="AH1" s="1"/>
    </row>
    <row r="2" spans="1:34">
      <c r="A2" s="74" t="s">
        <v>75</v>
      </c>
      <c r="B2" s="75"/>
      <c r="C2" s="75"/>
      <c r="D2" s="75"/>
      <c r="E2" s="75"/>
      <c r="F2" s="75"/>
      <c r="G2" s="76"/>
      <c r="H2" s="79"/>
      <c r="I2" s="74" t="s">
        <v>76</v>
      </c>
      <c r="J2" s="76"/>
      <c r="K2" s="85"/>
      <c r="L2" s="75"/>
      <c r="M2" s="75"/>
      <c r="N2" s="75"/>
      <c r="O2" s="75"/>
      <c r="P2" s="75"/>
      <c r="Q2" s="77"/>
      <c r="R2" s="77"/>
      <c r="S2" s="77"/>
      <c r="T2" s="75"/>
      <c r="U2" s="75"/>
      <c r="V2" s="75"/>
      <c r="W2" s="75"/>
      <c r="X2" s="75"/>
      <c r="Y2" s="75"/>
      <c r="Z2" s="78" t="s">
        <v>9</v>
      </c>
      <c r="AA2" s="80" t="s">
        <v>77</v>
      </c>
      <c r="AB2" s="80" t="s">
        <v>11</v>
      </c>
      <c r="AC2" s="80"/>
      <c r="AD2" s="81"/>
      <c r="AE2" s="1"/>
      <c r="AF2" s="1"/>
      <c r="AG2" s="1"/>
      <c r="AH2" s="1"/>
    </row>
    <row r="3" spans="1:34">
      <c r="A3" s="74" t="s">
        <v>78</v>
      </c>
      <c r="B3" s="75"/>
      <c r="C3" s="75"/>
      <c r="D3" s="75"/>
      <c r="E3" s="75"/>
      <c r="F3" s="75"/>
      <c r="G3" s="76"/>
      <c r="H3" s="75"/>
      <c r="I3" s="74" t="s">
        <v>160</v>
      </c>
      <c r="J3" s="76"/>
      <c r="K3" s="85"/>
      <c r="L3" s="75"/>
      <c r="M3" s="75"/>
      <c r="N3" s="75"/>
      <c r="O3" s="75"/>
      <c r="P3" s="75"/>
      <c r="Q3" s="77"/>
      <c r="R3" s="77"/>
      <c r="S3" s="77"/>
      <c r="T3" s="75"/>
      <c r="U3" s="75"/>
      <c r="V3" s="75"/>
      <c r="W3" s="75"/>
      <c r="X3" s="75"/>
      <c r="Y3" s="75"/>
      <c r="Z3" s="78" t="s">
        <v>15</v>
      </c>
      <c r="AA3" s="80" t="s">
        <v>79</v>
      </c>
      <c r="AB3" s="80" t="s">
        <v>11</v>
      </c>
      <c r="AC3" s="80" t="s">
        <v>17</v>
      </c>
      <c r="AD3" s="81" t="s">
        <v>18</v>
      </c>
      <c r="AE3" s="1"/>
      <c r="AF3" s="1"/>
      <c r="AG3" s="1"/>
      <c r="AH3" s="1"/>
    </row>
    <row r="4" spans="1:34">
      <c r="A4" s="75"/>
      <c r="B4" s="75"/>
      <c r="C4" s="75"/>
      <c r="D4" s="75"/>
      <c r="E4" s="75"/>
      <c r="F4" s="75"/>
      <c r="G4" s="75"/>
      <c r="H4" s="75"/>
      <c r="I4" s="75"/>
      <c r="J4" s="75"/>
      <c r="K4" s="75"/>
      <c r="L4" s="75"/>
      <c r="M4" s="75"/>
      <c r="N4" s="75"/>
      <c r="O4" s="75"/>
      <c r="P4" s="75"/>
      <c r="Q4" s="77"/>
      <c r="R4" s="77"/>
      <c r="S4" s="77"/>
      <c r="T4" s="75"/>
      <c r="U4" s="75"/>
      <c r="V4" s="75"/>
      <c r="W4" s="75"/>
      <c r="X4" s="75"/>
      <c r="Y4" s="75"/>
      <c r="Z4" s="78" t="s">
        <v>21</v>
      </c>
      <c r="AA4" s="80" t="s">
        <v>80</v>
      </c>
      <c r="AB4" s="80" t="s">
        <v>11</v>
      </c>
      <c r="AC4" s="80"/>
      <c r="AD4" s="81"/>
      <c r="AE4" s="1"/>
      <c r="AF4" s="1"/>
      <c r="AG4" s="1"/>
      <c r="AH4" s="1"/>
    </row>
    <row r="5" spans="1:34">
      <c r="A5" s="74" t="s">
        <v>81</v>
      </c>
      <c r="B5" s="75"/>
      <c r="C5" s="75"/>
      <c r="D5" s="75"/>
      <c r="E5" s="75"/>
      <c r="F5" s="75"/>
      <c r="G5" s="75"/>
      <c r="H5" s="75"/>
      <c r="I5" s="75"/>
      <c r="J5" s="75"/>
      <c r="K5" s="75"/>
      <c r="L5" s="75"/>
      <c r="M5" s="75"/>
      <c r="N5" s="75"/>
      <c r="O5" s="75"/>
      <c r="P5" s="75"/>
      <c r="Q5" s="77"/>
      <c r="R5" s="77"/>
      <c r="S5" s="77"/>
      <c r="T5" s="75"/>
      <c r="U5" s="75"/>
      <c r="V5" s="75"/>
      <c r="W5" s="75"/>
      <c r="X5" s="75"/>
      <c r="Y5" s="75"/>
      <c r="Z5" s="78" t="s">
        <v>28</v>
      </c>
      <c r="AA5" s="80" t="s">
        <v>79</v>
      </c>
      <c r="AB5" s="80" t="s">
        <v>11</v>
      </c>
      <c r="AC5" s="80" t="s">
        <v>17</v>
      </c>
      <c r="AD5" s="81" t="s">
        <v>18</v>
      </c>
      <c r="AE5" s="1"/>
      <c r="AF5" s="1"/>
      <c r="AG5" s="1"/>
      <c r="AH5" s="1"/>
    </row>
    <row r="6" spans="1:34">
      <c r="A6" s="74"/>
      <c r="B6" s="75"/>
      <c r="C6" s="75"/>
      <c r="D6" s="75"/>
      <c r="E6" s="75"/>
      <c r="F6" s="75"/>
      <c r="G6" s="75"/>
      <c r="H6" s="75"/>
      <c r="I6" s="75"/>
      <c r="J6" s="75"/>
      <c r="K6" s="75"/>
      <c r="L6" s="75"/>
      <c r="M6" s="75"/>
      <c r="N6" s="75"/>
      <c r="O6" s="75"/>
      <c r="P6" s="75"/>
      <c r="Q6" s="77"/>
      <c r="R6" s="77"/>
      <c r="S6" s="77"/>
      <c r="T6" s="75"/>
      <c r="U6" s="75"/>
      <c r="V6" s="75"/>
      <c r="W6" s="75"/>
      <c r="X6" s="75"/>
      <c r="Y6" s="75"/>
      <c r="Z6" s="75"/>
      <c r="AA6" s="75"/>
      <c r="AB6" s="75"/>
      <c r="AC6" s="1"/>
      <c r="AD6" s="1"/>
      <c r="AE6" s="1"/>
      <c r="AF6" s="1"/>
      <c r="AG6" s="1"/>
      <c r="AH6" s="1"/>
    </row>
    <row r="7" spans="1:34">
      <c r="A7" s="74"/>
      <c r="B7" s="75"/>
      <c r="C7" s="75"/>
      <c r="D7" s="75"/>
      <c r="E7" s="75"/>
      <c r="F7" s="75"/>
      <c r="G7" s="75"/>
      <c r="H7" s="75"/>
      <c r="I7" s="75"/>
      <c r="J7" s="75"/>
      <c r="K7" s="75"/>
      <c r="L7" s="75"/>
      <c r="M7" s="75"/>
      <c r="N7" s="75"/>
      <c r="O7" s="75"/>
      <c r="P7" s="75"/>
      <c r="Q7" s="77"/>
      <c r="R7" s="77"/>
      <c r="S7" s="77"/>
      <c r="T7" s="75"/>
      <c r="U7" s="75"/>
      <c r="V7" s="75"/>
      <c r="W7" s="75"/>
      <c r="X7" s="75"/>
      <c r="Y7" s="75"/>
      <c r="Z7" s="75"/>
      <c r="AA7" s="75"/>
      <c r="AB7" s="75"/>
      <c r="AC7" s="1"/>
      <c r="AD7" s="1"/>
      <c r="AE7" s="1"/>
      <c r="AF7" s="1"/>
      <c r="AG7" s="1"/>
      <c r="AH7" s="1"/>
    </row>
    <row r="8" spans="1:34" ht="14.25" thickBot="1">
      <c r="A8" s="1" t="s">
        <v>24</v>
      </c>
      <c r="B8" s="82"/>
      <c r="C8" s="83"/>
      <c r="D8" s="84" t="str">
        <f>CONCATENATE(AA2," ",AB2," ",AC2," ",AD2)</f>
        <v xml:space="preserve">Prehľad rozpočtových nákladov v EUR  </v>
      </c>
      <c r="E8" s="77"/>
      <c r="F8" s="75"/>
      <c r="G8" s="76"/>
      <c r="H8" s="76"/>
      <c r="I8" s="76"/>
      <c r="J8" s="76"/>
      <c r="K8" s="85"/>
      <c r="L8" s="85"/>
      <c r="M8" s="77"/>
      <c r="N8" s="77"/>
      <c r="O8" s="75"/>
      <c r="P8" s="75"/>
      <c r="Q8" s="77"/>
      <c r="R8" s="77"/>
      <c r="S8" s="77"/>
      <c r="T8" s="75"/>
      <c r="U8" s="75"/>
      <c r="V8" s="75"/>
      <c r="W8" s="75"/>
      <c r="X8" s="75"/>
      <c r="Y8" s="75"/>
      <c r="Z8" s="75"/>
      <c r="AA8" s="75"/>
      <c r="AB8" s="75"/>
      <c r="AC8" s="1"/>
      <c r="AD8" s="1"/>
      <c r="AE8" s="1"/>
      <c r="AF8" s="1"/>
      <c r="AG8" s="1"/>
      <c r="AH8" s="1"/>
    </row>
    <row r="9" spans="1:34" ht="13.5" thickTop="1">
      <c r="A9" s="86" t="s">
        <v>82</v>
      </c>
      <c r="B9" s="87" t="s">
        <v>83</v>
      </c>
      <c r="C9" s="87" t="s">
        <v>84</v>
      </c>
      <c r="D9" s="87" t="s">
        <v>85</v>
      </c>
      <c r="E9" s="87" t="s">
        <v>86</v>
      </c>
      <c r="F9" s="87" t="s">
        <v>87</v>
      </c>
      <c r="G9" s="87" t="s">
        <v>88</v>
      </c>
      <c r="H9" s="87" t="s">
        <v>33</v>
      </c>
      <c r="I9" s="87" t="s">
        <v>89</v>
      </c>
      <c r="J9" s="87" t="s">
        <v>90</v>
      </c>
      <c r="K9" s="88" t="s">
        <v>91</v>
      </c>
      <c r="L9" s="89"/>
      <c r="M9" s="90" t="s">
        <v>92</v>
      </c>
      <c r="N9" s="89"/>
      <c r="O9" s="91" t="s">
        <v>93</v>
      </c>
      <c r="P9" s="92" t="s">
        <v>94</v>
      </c>
      <c r="Q9" s="93" t="s">
        <v>86</v>
      </c>
      <c r="R9" s="93" t="s">
        <v>86</v>
      </c>
      <c r="S9" s="94" t="s">
        <v>86</v>
      </c>
      <c r="T9" s="104" t="s">
        <v>95</v>
      </c>
      <c r="U9" s="104" t="s">
        <v>96</v>
      </c>
      <c r="V9" s="104" t="s">
        <v>97</v>
      </c>
      <c r="W9" s="103" t="s">
        <v>98</v>
      </c>
      <c r="X9" s="103" t="s">
        <v>99</v>
      </c>
      <c r="Y9" s="103" t="s">
        <v>100</v>
      </c>
      <c r="Z9" s="75"/>
      <c r="AA9" s="75"/>
      <c r="AB9" s="75" t="s">
        <v>97</v>
      </c>
      <c r="AC9" s="1"/>
      <c r="AD9" s="1"/>
      <c r="AE9" s="1"/>
      <c r="AF9" s="1"/>
      <c r="AG9" s="1"/>
      <c r="AH9" s="1"/>
    </row>
    <row r="10" spans="1:34" ht="13.5" thickBot="1">
      <c r="A10" s="95" t="s">
        <v>101</v>
      </c>
      <c r="B10" s="96" t="s">
        <v>102</v>
      </c>
      <c r="C10" s="97"/>
      <c r="D10" s="96" t="s">
        <v>103</v>
      </c>
      <c r="E10" s="96" t="s">
        <v>104</v>
      </c>
      <c r="F10" s="96" t="s">
        <v>105</v>
      </c>
      <c r="G10" s="96" t="s">
        <v>106</v>
      </c>
      <c r="H10" s="96"/>
      <c r="I10" s="96" t="s">
        <v>107</v>
      </c>
      <c r="J10" s="96"/>
      <c r="K10" s="96" t="s">
        <v>88</v>
      </c>
      <c r="L10" s="96" t="s">
        <v>90</v>
      </c>
      <c r="M10" s="98" t="s">
        <v>88</v>
      </c>
      <c r="N10" s="96" t="s">
        <v>90</v>
      </c>
      <c r="O10" s="99" t="s">
        <v>108</v>
      </c>
      <c r="P10" s="100"/>
      <c r="Q10" s="101" t="s">
        <v>109</v>
      </c>
      <c r="R10" s="101" t="s">
        <v>110</v>
      </c>
      <c r="S10" s="102" t="s">
        <v>111</v>
      </c>
      <c r="T10" s="104" t="s">
        <v>112</v>
      </c>
      <c r="U10" s="104" t="s">
        <v>113</v>
      </c>
      <c r="V10" s="104" t="s">
        <v>114</v>
      </c>
      <c r="W10" s="103"/>
      <c r="X10" s="75"/>
      <c r="Y10" s="75"/>
      <c r="Z10" s="75"/>
      <c r="AA10" s="75"/>
      <c r="AB10" s="75" t="s">
        <v>115</v>
      </c>
      <c r="AC10" s="1"/>
      <c r="AD10" s="1"/>
      <c r="AE10" s="1"/>
      <c r="AF10" s="1"/>
      <c r="AG10" s="1"/>
      <c r="AH10" s="1"/>
    </row>
    <row r="11" spans="1:34" ht="13.5" thickTop="1"/>
    <row r="12" spans="1:34">
      <c r="B12" s="128" t="s">
        <v>116</v>
      </c>
    </row>
    <row r="13" spans="1:34">
      <c r="B13" s="111" t="s">
        <v>116</v>
      </c>
    </row>
    <row r="14" spans="1:34" ht="38.25">
      <c r="A14" s="109">
        <v>1</v>
      </c>
      <c r="B14" s="110" t="s">
        <v>117</v>
      </c>
      <c r="C14" s="111" t="s">
        <v>118</v>
      </c>
      <c r="D14" s="118" t="s">
        <v>155</v>
      </c>
      <c r="E14" s="113">
        <v>2</v>
      </c>
      <c r="F14" s="112" t="s">
        <v>119</v>
      </c>
      <c r="H14" s="114">
        <f t="shared" ref="H14:H30" si="0">ROUND(E14*G14, 2)</f>
        <v>0</v>
      </c>
      <c r="J14" s="114">
        <f t="shared" ref="J14:J30" si="1">ROUND(E14*G14, 2)</f>
        <v>0</v>
      </c>
      <c r="O14" s="112">
        <v>20</v>
      </c>
      <c r="P14" s="112" t="s">
        <v>120</v>
      </c>
      <c r="V14" s="116" t="s">
        <v>121</v>
      </c>
      <c r="W14" s="113">
        <v>2</v>
      </c>
      <c r="Z14" s="112" t="s">
        <v>122</v>
      </c>
      <c r="AA14" s="112" t="s">
        <v>120</v>
      </c>
      <c r="AB14" s="112">
        <v>7</v>
      </c>
    </row>
    <row r="15" spans="1:34" ht="25.5">
      <c r="A15" s="109">
        <v>2</v>
      </c>
      <c r="B15" s="110" t="s">
        <v>117</v>
      </c>
      <c r="C15" s="111" t="s">
        <v>123</v>
      </c>
      <c r="D15" s="118" t="s">
        <v>124</v>
      </c>
      <c r="E15" s="113">
        <v>2</v>
      </c>
      <c r="F15" s="112" t="s">
        <v>119</v>
      </c>
      <c r="H15" s="114">
        <f t="shared" si="0"/>
        <v>0</v>
      </c>
      <c r="J15" s="114">
        <f t="shared" si="1"/>
        <v>0</v>
      </c>
      <c r="O15" s="112">
        <v>20</v>
      </c>
      <c r="P15" s="112" t="s">
        <v>120</v>
      </c>
      <c r="V15" s="116" t="s">
        <v>121</v>
      </c>
      <c r="W15" s="113">
        <v>2</v>
      </c>
      <c r="Z15" s="112" t="s">
        <v>122</v>
      </c>
      <c r="AA15" s="112" t="s">
        <v>120</v>
      </c>
      <c r="AB15" s="112">
        <v>7</v>
      </c>
    </row>
    <row r="16" spans="1:34" ht="25.5">
      <c r="A16" s="109">
        <v>3</v>
      </c>
      <c r="B16" s="110" t="s">
        <v>117</v>
      </c>
      <c r="C16" s="111" t="s">
        <v>125</v>
      </c>
      <c r="D16" s="118" t="s">
        <v>126</v>
      </c>
      <c r="E16" s="113">
        <v>2</v>
      </c>
      <c r="F16" s="112" t="s">
        <v>119</v>
      </c>
      <c r="H16" s="114">
        <f t="shared" si="0"/>
        <v>0</v>
      </c>
      <c r="J16" s="114">
        <f t="shared" si="1"/>
        <v>0</v>
      </c>
      <c r="O16" s="112">
        <v>20</v>
      </c>
      <c r="P16" s="112" t="s">
        <v>120</v>
      </c>
      <c r="V16" s="116" t="s">
        <v>121</v>
      </c>
      <c r="W16" s="113">
        <v>2</v>
      </c>
      <c r="Z16" s="112" t="s">
        <v>122</v>
      </c>
      <c r="AA16" s="112" t="s">
        <v>120</v>
      </c>
      <c r="AB16" s="112">
        <v>7</v>
      </c>
    </row>
    <row r="17" spans="1:28">
      <c r="A17" s="109">
        <v>4</v>
      </c>
      <c r="B17" s="110" t="s">
        <v>117</v>
      </c>
      <c r="C17" s="111" t="s">
        <v>127</v>
      </c>
      <c r="D17" s="118" t="s">
        <v>156</v>
      </c>
      <c r="E17" s="113">
        <v>1</v>
      </c>
      <c r="F17" s="112" t="s">
        <v>119</v>
      </c>
      <c r="H17" s="114">
        <f t="shared" si="0"/>
        <v>0</v>
      </c>
      <c r="J17" s="114">
        <f t="shared" si="1"/>
        <v>0</v>
      </c>
      <c r="O17" s="112">
        <v>20</v>
      </c>
      <c r="P17" s="112" t="s">
        <v>120</v>
      </c>
      <c r="V17" s="116" t="s">
        <v>121</v>
      </c>
      <c r="W17" s="113">
        <v>1</v>
      </c>
      <c r="Z17" s="112" t="s">
        <v>122</v>
      </c>
      <c r="AA17" s="112" t="s">
        <v>120</v>
      </c>
      <c r="AB17" s="112">
        <v>7</v>
      </c>
    </row>
    <row r="18" spans="1:28" ht="76.5">
      <c r="A18" s="109">
        <v>5</v>
      </c>
      <c r="B18" s="110" t="s">
        <v>117</v>
      </c>
      <c r="C18" s="111" t="s">
        <v>128</v>
      </c>
      <c r="D18" s="118" t="s">
        <v>157</v>
      </c>
      <c r="E18" s="113">
        <v>2</v>
      </c>
      <c r="F18" s="112" t="s">
        <v>119</v>
      </c>
      <c r="H18" s="114">
        <f t="shared" si="0"/>
        <v>0</v>
      </c>
      <c r="J18" s="114">
        <f t="shared" si="1"/>
        <v>0</v>
      </c>
      <c r="O18" s="112">
        <v>20</v>
      </c>
      <c r="P18" s="112" t="s">
        <v>120</v>
      </c>
      <c r="V18" s="116" t="s">
        <v>121</v>
      </c>
      <c r="W18" s="113">
        <v>2</v>
      </c>
      <c r="Z18" s="112" t="s">
        <v>122</v>
      </c>
      <c r="AA18" s="112" t="s">
        <v>120</v>
      </c>
      <c r="AB18" s="112">
        <v>7</v>
      </c>
    </row>
    <row r="19" spans="1:28" ht="63.75">
      <c r="A19" s="109">
        <v>6</v>
      </c>
      <c r="B19" s="110" t="s">
        <v>117</v>
      </c>
      <c r="C19" s="111" t="s">
        <v>129</v>
      </c>
      <c r="D19" s="118" t="s">
        <v>158</v>
      </c>
      <c r="E19" s="113">
        <v>2</v>
      </c>
      <c r="F19" s="112" t="s">
        <v>119</v>
      </c>
      <c r="H19" s="114">
        <f t="shared" si="0"/>
        <v>0</v>
      </c>
      <c r="J19" s="114">
        <f t="shared" si="1"/>
        <v>0</v>
      </c>
      <c r="O19" s="112">
        <v>20</v>
      </c>
      <c r="P19" s="112" t="s">
        <v>120</v>
      </c>
      <c r="V19" s="116" t="s">
        <v>121</v>
      </c>
      <c r="W19" s="113">
        <v>2</v>
      </c>
      <c r="Z19" s="112" t="s">
        <v>122</v>
      </c>
      <c r="AA19" s="112" t="s">
        <v>120</v>
      </c>
      <c r="AB19" s="112">
        <v>7</v>
      </c>
    </row>
    <row r="20" spans="1:28" ht="51">
      <c r="A20" s="109">
        <v>7</v>
      </c>
      <c r="B20" s="110" t="s">
        <v>117</v>
      </c>
      <c r="C20" s="111" t="s">
        <v>130</v>
      </c>
      <c r="D20" s="118" t="s">
        <v>131</v>
      </c>
      <c r="E20" s="113">
        <v>2</v>
      </c>
      <c r="F20" s="112" t="s">
        <v>119</v>
      </c>
      <c r="H20" s="114">
        <f t="shared" si="0"/>
        <v>0</v>
      </c>
      <c r="J20" s="114">
        <f t="shared" si="1"/>
        <v>0</v>
      </c>
      <c r="O20" s="112">
        <v>20</v>
      </c>
      <c r="P20" s="112" t="s">
        <v>120</v>
      </c>
      <c r="V20" s="116" t="s">
        <v>121</v>
      </c>
      <c r="W20" s="113">
        <v>2</v>
      </c>
      <c r="Z20" s="112" t="s">
        <v>122</v>
      </c>
      <c r="AA20" s="112" t="s">
        <v>120</v>
      </c>
      <c r="AB20" s="112">
        <v>7</v>
      </c>
    </row>
    <row r="21" spans="1:28" ht="25.5">
      <c r="A21" s="109">
        <v>8</v>
      </c>
      <c r="B21" s="110" t="s">
        <v>117</v>
      </c>
      <c r="C21" s="111" t="s">
        <v>132</v>
      </c>
      <c r="D21" s="118" t="s">
        <v>159</v>
      </c>
      <c r="E21" s="113">
        <v>1</v>
      </c>
      <c r="F21" s="112" t="s">
        <v>119</v>
      </c>
      <c r="H21" s="114">
        <f t="shared" si="0"/>
        <v>0</v>
      </c>
      <c r="J21" s="114">
        <f t="shared" si="1"/>
        <v>0</v>
      </c>
      <c r="O21" s="112">
        <v>20</v>
      </c>
      <c r="P21" s="112" t="s">
        <v>120</v>
      </c>
      <c r="V21" s="116" t="s">
        <v>121</v>
      </c>
      <c r="W21" s="113">
        <v>1</v>
      </c>
      <c r="Z21" s="112" t="s">
        <v>122</v>
      </c>
      <c r="AA21" s="112" t="s">
        <v>120</v>
      </c>
      <c r="AB21" s="112">
        <v>7</v>
      </c>
    </row>
    <row r="22" spans="1:28" ht="38.25">
      <c r="A22" s="109">
        <v>9</v>
      </c>
      <c r="B22" s="110" t="s">
        <v>117</v>
      </c>
      <c r="C22" s="111" t="s">
        <v>133</v>
      </c>
      <c r="D22" s="118" t="s">
        <v>134</v>
      </c>
      <c r="E22" s="113">
        <v>1</v>
      </c>
      <c r="F22" s="112" t="s">
        <v>135</v>
      </c>
      <c r="H22" s="114">
        <f t="shared" si="0"/>
        <v>0</v>
      </c>
      <c r="J22" s="114">
        <f t="shared" si="1"/>
        <v>0</v>
      </c>
      <c r="O22" s="112">
        <v>20</v>
      </c>
      <c r="P22" s="112" t="s">
        <v>120</v>
      </c>
      <c r="V22" s="116" t="s">
        <v>121</v>
      </c>
      <c r="W22" s="113">
        <v>1</v>
      </c>
      <c r="Z22" s="112" t="s">
        <v>122</v>
      </c>
      <c r="AA22" s="112" t="s">
        <v>120</v>
      </c>
      <c r="AB22" s="112">
        <v>7</v>
      </c>
    </row>
    <row r="23" spans="1:28">
      <c r="A23" s="109">
        <v>10</v>
      </c>
      <c r="B23" s="110" t="s">
        <v>117</v>
      </c>
      <c r="C23" s="111" t="s">
        <v>136</v>
      </c>
      <c r="D23" s="118" t="s">
        <v>137</v>
      </c>
      <c r="E23" s="113">
        <v>1</v>
      </c>
      <c r="F23" s="112" t="s">
        <v>135</v>
      </c>
      <c r="H23" s="114">
        <f t="shared" si="0"/>
        <v>0</v>
      </c>
      <c r="J23" s="114">
        <f t="shared" si="1"/>
        <v>0</v>
      </c>
      <c r="O23" s="112">
        <v>20</v>
      </c>
      <c r="P23" s="112" t="s">
        <v>120</v>
      </c>
      <c r="V23" s="116" t="s">
        <v>121</v>
      </c>
      <c r="W23" s="113">
        <v>1</v>
      </c>
      <c r="Z23" s="112" t="s">
        <v>122</v>
      </c>
      <c r="AA23" s="112" t="s">
        <v>120</v>
      </c>
      <c r="AB23" s="112">
        <v>7</v>
      </c>
    </row>
    <row r="24" spans="1:28">
      <c r="A24" s="109">
        <v>11</v>
      </c>
      <c r="B24" s="110" t="s">
        <v>117</v>
      </c>
      <c r="C24" s="111" t="s">
        <v>138</v>
      </c>
      <c r="D24" s="118" t="s">
        <v>139</v>
      </c>
      <c r="E24" s="113">
        <v>1</v>
      </c>
      <c r="F24" s="112" t="s">
        <v>135</v>
      </c>
      <c r="H24" s="114">
        <f t="shared" si="0"/>
        <v>0</v>
      </c>
      <c r="J24" s="114">
        <f t="shared" si="1"/>
        <v>0</v>
      </c>
      <c r="O24" s="112">
        <v>20</v>
      </c>
      <c r="P24" s="112" t="s">
        <v>120</v>
      </c>
      <c r="V24" s="116" t="s">
        <v>121</v>
      </c>
      <c r="W24" s="113">
        <v>1</v>
      </c>
      <c r="Z24" s="112" t="s">
        <v>122</v>
      </c>
      <c r="AA24" s="112" t="s">
        <v>120</v>
      </c>
      <c r="AB24" s="112">
        <v>7</v>
      </c>
    </row>
    <row r="25" spans="1:28" ht="25.5">
      <c r="A25" s="109">
        <v>12</v>
      </c>
      <c r="B25" s="110" t="s">
        <v>117</v>
      </c>
      <c r="C25" s="111" t="s">
        <v>140</v>
      </c>
      <c r="D25" s="118" t="s">
        <v>141</v>
      </c>
      <c r="E25" s="113">
        <v>2</v>
      </c>
      <c r="F25" s="112" t="s">
        <v>135</v>
      </c>
      <c r="H25" s="114">
        <f t="shared" si="0"/>
        <v>0</v>
      </c>
      <c r="J25" s="114">
        <f t="shared" si="1"/>
        <v>0</v>
      </c>
      <c r="O25" s="112">
        <v>20</v>
      </c>
      <c r="P25" s="112" t="s">
        <v>120</v>
      </c>
      <c r="V25" s="116" t="s">
        <v>121</v>
      </c>
      <c r="W25" s="113">
        <v>2</v>
      </c>
      <c r="Z25" s="112" t="s">
        <v>122</v>
      </c>
      <c r="AA25" s="112" t="s">
        <v>120</v>
      </c>
      <c r="AB25" s="112">
        <v>7</v>
      </c>
    </row>
    <row r="26" spans="1:28">
      <c r="A26" s="109">
        <v>13</v>
      </c>
      <c r="B26" s="110" t="s">
        <v>117</v>
      </c>
      <c r="C26" s="111" t="s">
        <v>142</v>
      </c>
      <c r="D26" s="118" t="s">
        <v>143</v>
      </c>
      <c r="E26" s="113">
        <v>2</v>
      </c>
      <c r="F26" s="112" t="s">
        <v>135</v>
      </c>
      <c r="H26" s="114">
        <f t="shared" si="0"/>
        <v>0</v>
      </c>
      <c r="J26" s="114">
        <f t="shared" si="1"/>
        <v>0</v>
      </c>
      <c r="O26" s="112">
        <v>20</v>
      </c>
      <c r="P26" s="112" t="s">
        <v>120</v>
      </c>
      <c r="V26" s="116" t="s">
        <v>121</v>
      </c>
      <c r="W26" s="113">
        <v>2</v>
      </c>
      <c r="Z26" s="112" t="s">
        <v>122</v>
      </c>
      <c r="AA26" s="112" t="s">
        <v>120</v>
      </c>
      <c r="AB26" s="112">
        <v>7</v>
      </c>
    </row>
    <row r="27" spans="1:28" ht="25.5">
      <c r="A27" s="109">
        <v>14</v>
      </c>
      <c r="B27" s="110" t="s">
        <v>117</v>
      </c>
      <c r="C27" s="111" t="s">
        <v>144</v>
      </c>
      <c r="D27" s="118" t="s">
        <v>145</v>
      </c>
      <c r="E27" s="113">
        <v>2</v>
      </c>
      <c r="F27" s="112" t="s">
        <v>135</v>
      </c>
      <c r="H27" s="114">
        <f t="shared" si="0"/>
        <v>0</v>
      </c>
      <c r="J27" s="114">
        <f t="shared" si="1"/>
        <v>0</v>
      </c>
      <c r="O27" s="112">
        <v>20</v>
      </c>
      <c r="P27" s="112" t="s">
        <v>120</v>
      </c>
      <c r="V27" s="116" t="s">
        <v>121</v>
      </c>
      <c r="W27" s="113">
        <v>2</v>
      </c>
      <c r="Z27" s="112" t="s">
        <v>122</v>
      </c>
      <c r="AA27" s="112" t="s">
        <v>120</v>
      </c>
      <c r="AB27" s="112">
        <v>7</v>
      </c>
    </row>
    <row r="28" spans="1:28">
      <c r="A28" s="109">
        <v>15</v>
      </c>
      <c r="B28" s="110" t="s">
        <v>117</v>
      </c>
      <c r="C28" s="111" t="s">
        <v>146</v>
      </c>
      <c r="D28" s="118" t="s">
        <v>147</v>
      </c>
      <c r="E28" s="113">
        <v>1</v>
      </c>
      <c r="F28" s="112" t="s">
        <v>135</v>
      </c>
      <c r="H28" s="114">
        <f t="shared" si="0"/>
        <v>0</v>
      </c>
      <c r="J28" s="114">
        <f t="shared" si="1"/>
        <v>0</v>
      </c>
      <c r="O28" s="112">
        <v>20</v>
      </c>
      <c r="P28" s="112" t="s">
        <v>120</v>
      </c>
      <c r="V28" s="116" t="s">
        <v>121</v>
      </c>
      <c r="W28" s="113">
        <v>1</v>
      </c>
      <c r="Z28" s="112" t="s">
        <v>122</v>
      </c>
      <c r="AA28" s="112" t="s">
        <v>120</v>
      </c>
      <c r="AB28" s="112">
        <v>7</v>
      </c>
    </row>
    <row r="29" spans="1:28">
      <c r="A29" s="109">
        <v>16</v>
      </c>
      <c r="B29" s="110" t="s">
        <v>117</v>
      </c>
      <c r="C29" s="111" t="s">
        <v>148</v>
      </c>
      <c r="D29" s="118" t="s">
        <v>149</v>
      </c>
      <c r="E29" s="113">
        <v>3.6</v>
      </c>
      <c r="F29" s="112" t="s">
        <v>150</v>
      </c>
      <c r="H29" s="114">
        <f t="shared" si="0"/>
        <v>0</v>
      </c>
      <c r="J29" s="114">
        <f t="shared" si="1"/>
        <v>0</v>
      </c>
      <c r="O29" s="112">
        <v>20</v>
      </c>
      <c r="P29" s="112" t="s">
        <v>120</v>
      </c>
      <c r="V29" s="116" t="s">
        <v>121</v>
      </c>
      <c r="W29" s="113">
        <v>3.6</v>
      </c>
      <c r="Z29" s="112" t="s">
        <v>122</v>
      </c>
      <c r="AA29" s="112" t="s">
        <v>120</v>
      </c>
      <c r="AB29" s="112">
        <v>7</v>
      </c>
    </row>
    <row r="30" spans="1:28">
      <c r="A30" s="109">
        <v>17</v>
      </c>
      <c r="B30" s="110" t="s">
        <v>117</v>
      </c>
      <c r="C30" s="111" t="s">
        <v>153</v>
      </c>
      <c r="D30" s="118" t="s">
        <v>154</v>
      </c>
      <c r="E30" s="113">
        <v>1</v>
      </c>
      <c r="F30" s="112" t="s">
        <v>135</v>
      </c>
      <c r="H30" s="114">
        <f t="shared" si="0"/>
        <v>0</v>
      </c>
      <c r="J30" s="114">
        <f t="shared" si="1"/>
        <v>0</v>
      </c>
    </row>
    <row r="31" spans="1:28">
      <c r="D31" s="129" t="s">
        <v>151</v>
      </c>
      <c r="E31" s="130">
        <f>J31</f>
        <v>0</v>
      </c>
      <c r="H31" s="130">
        <f>SUM(H12:H30)</f>
        <v>0</v>
      </c>
      <c r="I31" s="130">
        <f>SUM(I12:I29)</f>
        <v>0</v>
      </c>
      <c r="J31" s="130">
        <f>SUM(J12:J30)</f>
        <v>0</v>
      </c>
      <c r="L31" s="131">
        <f>SUM(L12:L29)</f>
        <v>0</v>
      </c>
      <c r="N31" s="132">
        <f>SUM(N12:N29)</f>
        <v>0</v>
      </c>
      <c r="W31" s="113">
        <f>SUM(W12:W29)</f>
        <v>27.6</v>
      </c>
    </row>
    <row r="33" spans="4:23">
      <c r="D33" s="129" t="s">
        <v>151</v>
      </c>
      <c r="E33" s="130">
        <f>J33</f>
        <v>0</v>
      </c>
      <c r="H33" s="130">
        <f>+H31</f>
        <v>0</v>
      </c>
      <c r="I33" s="130">
        <f>+I31</f>
        <v>0</v>
      </c>
      <c r="J33" s="130">
        <f>+J31</f>
        <v>0</v>
      </c>
      <c r="L33" s="131">
        <f>+L31</f>
        <v>0</v>
      </c>
      <c r="N33" s="132">
        <f>+N31</f>
        <v>0</v>
      </c>
      <c r="W33" s="113">
        <f>+W31</f>
        <v>27.6</v>
      </c>
    </row>
    <row r="35" spans="4:23">
      <c r="D35" s="133" t="s">
        <v>152</v>
      </c>
      <c r="E35" s="130">
        <f>J35</f>
        <v>0</v>
      </c>
      <c r="H35" s="130">
        <f>+H33</f>
        <v>0</v>
      </c>
      <c r="I35" s="130">
        <f>+I33</f>
        <v>0</v>
      </c>
      <c r="J35" s="130">
        <f>+J33</f>
        <v>0</v>
      </c>
      <c r="L35" s="131">
        <f>+L33</f>
        <v>0</v>
      </c>
      <c r="N35" s="132">
        <f>+N33</f>
        <v>0</v>
      </c>
      <c r="W35" s="113">
        <f>+W33</f>
        <v>27.6</v>
      </c>
    </row>
  </sheetData>
  <phoneticPr fontId="0" type="noConversion"/>
  <printOptions horizontalCentered="1"/>
  <pageMargins left="0.39370078740157483" right="0.35433070866141736" top="0.62992125984251968" bottom="0.59055118110236227" header="0.51181102362204722" footer="0.35433070866141736"/>
  <pageSetup paperSize="9" orientation="landscape" r:id="rId1"/>
  <headerFooter alignWithMargins="0">
    <oddFooter>&amp;R&amp;"Arial Narrow,Normálne"&amp;8Strana&amp;"Arial,Normálne"&amp;10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2</vt:i4>
      </vt:variant>
      <vt:variant>
        <vt:lpstr>Pomenované rozsahy</vt:lpstr>
      </vt:variant>
      <vt:variant>
        <vt:i4>3</vt:i4>
      </vt:variant>
    </vt:vector>
  </HeadingPairs>
  <TitlesOfParts>
    <vt:vector size="5" baseType="lpstr">
      <vt:lpstr>Kryci list</vt:lpstr>
      <vt:lpstr>Prehlad</vt:lpstr>
      <vt:lpstr>Prehlad!Názvy_tlače</vt:lpstr>
      <vt:lpstr>'Kryci list'!Oblasť_tlače</vt:lpstr>
      <vt:lpstr>Prehlad!Oblasť_tlače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Kristak</dc:creator>
  <cp:lastModifiedBy>Kristak</cp:lastModifiedBy>
  <cp:lastPrinted>2009-04-24T07:14:17Z</cp:lastPrinted>
  <dcterms:created xsi:type="dcterms:W3CDTF">1999-04-06T07:39:42Z</dcterms:created>
  <dcterms:modified xsi:type="dcterms:W3CDTF">2015-09-14T06:02:30Z</dcterms:modified>
</cp:coreProperties>
</file>