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42" i="3"/>
  <c r="H18" i="3"/>
  <c r="H19" i="3"/>
  <c r="H22" i="3"/>
  <c r="H23" i="3"/>
  <c r="H24" i="3"/>
  <c r="H25" i="3"/>
  <c r="H26" i="3"/>
  <c r="H27" i="3"/>
  <c r="H30" i="3"/>
  <c r="H31" i="3"/>
  <c r="H35" i="3"/>
  <c r="H36" i="3"/>
  <c r="H37" i="3"/>
  <c r="H38" i="3"/>
  <c r="H39" i="3"/>
  <c r="H40" i="3"/>
  <c r="I40" i="3"/>
  <c r="I42" i="3"/>
  <c r="E16" i="1"/>
  <c r="E20" i="1"/>
  <c r="I30" i="1"/>
  <c r="J30" i="1"/>
  <c r="J20" i="1"/>
  <c r="F26" i="1"/>
  <c r="J26" i="1"/>
  <c r="F1" i="1"/>
  <c r="J13" i="1"/>
  <c r="J14" i="1"/>
  <c r="F17" i="1"/>
  <c r="F18" i="1"/>
  <c r="F19" i="1"/>
  <c r="W40" i="3"/>
  <c r="W42" i="3"/>
  <c r="W44" i="3"/>
  <c r="J14" i="3"/>
  <c r="J15" i="3"/>
  <c r="J18" i="3"/>
  <c r="J19" i="3"/>
  <c r="E19" i="3"/>
  <c r="J22" i="3"/>
  <c r="J27" i="3"/>
  <c r="E27" i="3"/>
  <c r="J23" i="3"/>
  <c r="J24" i="3"/>
  <c r="J25" i="3"/>
  <c r="J26" i="3"/>
  <c r="J30" i="3"/>
  <c r="J31" i="3"/>
  <c r="E31" i="3"/>
  <c r="J35" i="3"/>
  <c r="J40" i="3"/>
  <c r="E40" i="3"/>
  <c r="J36" i="3"/>
  <c r="J37" i="3"/>
  <c r="J38" i="3"/>
  <c r="J39" i="3"/>
  <c r="N40" i="3"/>
  <c r="L40" i="3"/>
  <c r="W31" i="3"/>
  <c r="N31" i="3"/>
  <c r="I31" i="3"/>
  <c r="L30" i="3"/>
  <c r="L31" i="3"/>
  <c r="W27" i="3"/>
  <c r="N27" i="3"/>
  <c r="I27" i="3"/>
  <c r="L26" i="3"/>
  <c r="L24" i="3"/>
  <c r="L22" i="3"/>
  <c r="L27" i="3"/>
  <c r="W19" i="3"/>
  <c r="N19" i="3"/>
  <c r="I19" i="3"/>
  <c r="L18" i="3"/>
  <c r="L19" i="3"/>
  <c r="W15" i="3"/>
  <c r="L15" i="3"/>
  <c r="L42" i="3"/>
  <c r="L44" i="3"/>
  <c r="I15" i="3"/>
  <c r="N14" i="3"/>
  <c r="N15" i="3"/>
  <c r="N42" i="3"/>
  <c r="N44" i="3"/>
  <c r="D8" i="3"/>
  <c r="J42" i="3"/>
  <c r="E15" i="3"/>
  <c r="D16" i="1"/>
  <c r="H44" i="3"/>
  <c r="I44" i="3"/>
  <c r="D20" i="1"/>
  <c r="F16" i="1"/>
  <c r="F20" i="1"/>
  <c r="J28" i="1"/>
  <c r="J44" i="3"/>
  <c r="E44" i="3"/>
  <c r="E42" i="3"/>
  <c r="I29" i="1"/>
  <c r="J29" i="1"/>
  <c r="J31" i="1"/>
  <c r="J12" i="1"/>
  <c r="F12" i="1"/>
  <c r="F13" i="1"/>
  <c r="F14" i="1"/>
</calcChain>
</file>

<file path=xl/sharedStrings.xml><?xml version="1.0" encoding="utf-8"?>
<sst xmlns="http://schemas.openxmlformats.org/spreadsheetml/2006/main" count="276" uniqueCount="173">
  <si>
    <t xml:space="preserve"> Mesto Rožňava</t>
  </si>
  <si>
    <t>V module</t>
  </si>
  <si>
    <t>Hlavička1</t>
  </si>
  <si>
    <t>Mena</t>
  </si>
  <si>
    <t>Hlavička2</t>
  </si>
  <si>
    <t>Obdobie</t>
  </si>
  <si>
    <t>Stavba :MŠ Ernesta Rótha - oprava spevnenej plochy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</si>
  <si>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</si>
  <si>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</si>
  <si>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</si>
  <si>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</si>
  <si>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</si>
  <si>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</si>
  <si>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</si>
  <si>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</si>
  <si>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</si>
  <si>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</si>
  <si>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</si>
  <si>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</si>
  <si>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</si>
  <si>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</si>
  <si>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</si>
  <si>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04.07.2015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</si>
  <si>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</si>
  <si>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</si>
  <si>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</si>
  <si>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</si>
  <si>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</si>
  <si>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</si>
  <si>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</si>
  <si>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</si>
  <si>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</si>
  <si>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</si>
  <si>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</si>
  <si>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</si>
  <si>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</si>
  <si>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</si>
  <si>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</si>
  <si>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</si>
  <si>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</si>
  <si>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</si>
  <si>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</si>
  <si>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</si>
  <si>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</si>
  <si>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</si>
  <si>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</si>
  <si>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</si>
  <si>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</si>
  <si>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</si>
  <si>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</si>
  <si>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</si>
  <si>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</si>
  <si>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</si>
  <si>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</si>
  <si>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</si>
  <si>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</si>
  <si>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</si>
  <si>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</si>
  <si>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</si>
  <si>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</si>
  <si>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</si>
  <si>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</si>
  <si>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</si>
  <si>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</si>
  <si>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</si>
  <si>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</si>
  <si>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</si>
  <si>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</si>
  <si>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</si>
  <si>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</si>
  <si>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</si>
  <si>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</si>
  <si>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</si>
  <si>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</si>
  <si>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</si>
  <si>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</si>
  <si>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</si>
  <si>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</si>
  <si>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</si>
  <si>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</si>
  <si>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</si>
  <si>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</si>
  <si>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04.07.2015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</si>
  <si>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</si>
  <si>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</si>
  <si>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</si>
  <si>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</si>
  <si>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</si>
  <si>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</si>
  <si>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</si>
  <si>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5 - KOMUNIKÁCIE</t>
  </si>
  <si>
    <t>6 - ÚPRAVY POVRCHOV, PODLAHY, VÝPLNE</t>
  </si>
  <si>
    <t>8 - RÚROVÉ VEDENIA</t>
  </si>
  <si>
    <t>9 - OSTATNÉ KONŠTRUKCIE A PRÁCE</t>
  </si>
  <si>
    <t xml:space="preserve">PRÁCE A DODÁVKY HSV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</si>
  <si>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</si>
  <si>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</si>
  <si>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</si>
  <si>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</si>
  <si>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</si>
  <si>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</si>
  <si>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</si>
  <si>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</si>
  <si>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</si>
  <si>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</si>
  <si>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</si>
  <si>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</si>
  <si>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</si>
  <si>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</si>
  <si>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</si>
  <si>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</si>
  <si>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</si>
  <si>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</si>
  <si>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</si>
  <si>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</si>
  <si>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</si>
  <si>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</si>
  <si>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</si>
  <si>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</si>
  <si>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</si>
  <si>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</si>
  <si>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</si>
  <si>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</si>
  <si>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</si>
  <si>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</si>
  <si>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</si>
  <si>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</si>
  <si>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</si>
  <si>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</si>
  <si>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221</t>
  </si>
  <si>
    <t xml:space="preserve">11310-7131   </t>
  </si>
  <si>
    <t xml:space="preserve">Odstránenie podkladov alebo krytov z betónu prost. hr. do 15 cm, do 200 m2, vyspravenie, oprava                         </t>
  </si>
  <si>
    <t xml:space="preserve">m2      </t>
  </si>
  <si>
    <t xml:space="preserve">                    </t>
  </si>
  <si>
    <t>45.11.11</t>
  </si>
  <si>
    <t xml:space="preserve">1 - ZEMNE PRÁCE  spolu: </t>
  </si>
  <si>
    <t xml:space="preserve">56712-1225   </t>
  </si>
  <si>
    <t xml:space="preserve">Podklad, alebo kryt z prostého betónu tr. C 16/20 hr. 150 mm                                                            </t>
  </si>
  <si>
    <t>45.23.11</t>
  </si>
  <si>
    <t xml:space="preserve">5 - KOMUNIKÁCIE  spolu: </t>
  </si>
  <si>
    <t>253</t>
  </si>
  <si>
    <t xml:space="preserve">63131-9761   </t>
  </si>
  <si>
    <t xml:space="preserve">Príplatok prehladenie povrchu oceľou                                                                                    </t>
  </si>
  <si>
    <t xml:space="preserve">m3      </t>
  </si>
  <si>
    <t>45.25.32</t>
  </si>
  <si>
    <t xml:space="preserve">63131-9771   </t>
  </si>
  <si>
    <t xml:space="preserve">Príplatok strhnutie povrchu                                                                                             </t>
  </si>
  <si>
    <t>011</t>
  </si>
  <si>
    <t xml:space="preserve">63135-1101   </t>
  </si>
  <si>
    <t xml:space="preserve">Debnenie stien, rýh a otvorov v podlahách zhotovenie                                                                    </t>
  </si>
  <si>
    <t xml:space="preserve">63135-1102   </t>
  </si>
  <si>
    <t xml:space="preserve">Debnenie stien, rýh a otvorov v podlahách odstránenie                                                                   </t>
  </si>
  <si>
    <t xml:space="preserve">63136-2021   </t>
  </si>
  <si>
    <t xml:space="preserve">Výstuž betónových mazanín zo zvarovaných sietí Kari                                                                     </t>
  </si>
  <si>
    <t xml:space="preserve">t       </t>
  </si>
  <si>
    <t xml:space="preserve">6 - ÚPRAVY POVRCHOV, PODLAHY, VÝPLNE  spolu: </t>
  </si>
  <si>
    <t xml:space="preserve">89933-1111   </t>
  </si>
  <si>
    <t xml:space="preserve">Výšková úprava, poklopu, vstupu alebo vpuste do 20 cm zvýšením poklopu                                                  </t>
  </si>
  <si>
    <t xml:space="preserve">kus     </t>
  </si>
  <si>
    <t>45.23.12</t>
  </si>
  <si>
    <t xml:space="preserve">8 - RÚROVÉ VEDENIA  spolu: 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</si>
  <si>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</si>
  <si>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</si>
  <si>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</si>
  <si>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</si>
  <si>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</si>
  <si>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</si>
  <si>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</si>
  <si>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99822-4111   </t>
  </si>
  <si>
    <t xml:space="preserve">Presun hmôt pre pozemné komunikácie, kryt betónový                                                                      </t>
  </si>
  <si>
    <t xml:space="preserve">99822-4191   </t>
  </si>
  <si>
    <t xml:space="preserve">Príplatok za zväčšený presun do 1000 m pre kryt pozemnej komunikácie betónový                                           </t>
  </si>
  <si>
    <t xml:space="preserve">9 - OSTATNÉ KONŠTRUKCIE A PRÁCE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</si>
</sst>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>
        <f>Prehlad!H42</f>
        <v>0</v>
      </c>
      <c r="E16" s="124">
        <f>Prehlad!I42</f>
        <v>0</v>
      </c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/>
      <c r="E17" s="126"/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/>
      <c r="E18" s="126"/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>
        <v>0</v>
      </c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showGridLines="0" workbookViewId="0">
      <pane ySplit="10" topLeftCell="A19" activePane="bottomLeft" state="frozen"/>
      <selection pane="bottomLeft" activeCell="C50" sqref="C50:C51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96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97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98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97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99</v>
      </c>
      <c r="B9" s="10" t="s">
        <v>100</v>
      </c>
      <c r="C9" s="10" t="s">
        <v>101</v>
      </c>
      <c r="D9" s="10" t="s">
        <v>102</v>
      </c>
      <c r="E9" s="10" t="s">
        <v>103</v>
      </c>
      <c r="F9" s="10" t="s">
        <v>104</v>
      </c>
      <c r="G9" s="10" t="s">
        <v>105</v>
      </c>
      <c r="H9" s="10" t="s">
        <v>36</v>
      </c>
      <c r="I9" s="10" t="s">
        <v>83</v>
      </c>
      <c r="J9" s="10" t="s">
        <v>84</v>
      </c>
      <c r="K9" s="11" t="s">
        <v>85</v>
      </c>
      <c r="L9" s="12"/>
      <c r="M9" s="13" t="s">
        <v>86</v>
      </c>
      <c r="N9" s="12"/>
      <c r="O9" s="95" t="s">
        <v>106</v>
      </c>
      <c r="P9" s="96" t="s">
        <v>107</v>
      </c>
      <c r="Q9" s="97" t="s">
        <v>103</v>
      </c>
      <c r="R9" s="97" t="s">
        <v>103</v>
      </c>
      <c r="S9" s="98" t="s">
        <v>103</v>
      </c>
      <c r="T9" s="106" t="s">
        <v>108</v>
      </c>
      <c r="U9" s="106" t="s">
        <v>109</v>
      </c>
      <c r="V9" s="106" t="s">
        <v>110</v>
      </c>
      <c r="W9" s="107" t="s">
        <v>88</v>
      </c>
      <c r="X9" s="107" t="s">
        <v>111</v>
      </c>
      <c r="Y9" s="107" t="s">
        <v>112</v>
      </c>
      <c r="Z9" s="1"/>
      <c r="AA9" s="1"/>
      <c r="AB9" s="1" t="s">
        <v>110</v>
      </c>
      <c r="AC9" s="1"/>
      <c r="AD9" s="1"/>
      <c r="AE9" s="1"/>
      <c r="AF9" s="1"/>
      <c r="AG9" s="1"/>
      <c r="AH9" s="1"/>
    </row>
    <row r="10" spans="1:34" ht="13.5" thickBot="1">
      <c r="A10" s="14" t="s">
        <v>113</v>
      </c>
      <c r="B10" s="15" t="s">
        <v>114</v>
      </c>
      <c r="C10" s="16"/>
      <c r="D10" s="15" t="s">
        <v>115</v>
      </c>
      <c r="E10" s="15" t="s">
        <v>116</v>
      </c>
      <c r="F10" s="15" t="s">
        <v>117</v>
      </c>
      <c r="G10" s="15" t="s">
        <v>118</v>
      </c>
      <c r="H10" s="15" t="s">
        <v>119</v>
      </c>
      <c r="I10" s="15" t="s">
        <v>87</v>
      </c>
      <c r="J10" s="15"/>
      <c r="K10" s="15" t="s">
        <v>105</v>
      </c>
      <c r="L10" s="15" t="s">
        <v>84</v>
      </c>
      <c r="M10" s="17" t="s">
        <v>105</v>
      </c>
      <c r="N10" s="15" t="s">
        <v>84</v>
      </c>
      <c r="O10" s="18" t="s">
        <v>120</v>
      </c>
      <c r="P10" s="99"/>
      <c r="Q10" s="100" t="s">
        <v>121</v>
      </c>
      <c r="R10" s="100" t="s">
        <v>122</v>
      </c>
      <c r="S10" s="101" t="s">
        <v>123</v>
      </c>
      <c r="T10" s="106" t="s">
        <v>124</v>
      </c>
      <c r="U10" s="106" t="s">
        <v>125</v>
      </c>
      <c r="V10" s="106" t="s">
        <v>126</v>
      </c>
      <c r="W10" s="107"/>
      <c r="X10" s="1"/>
      <c r="Y10" s="1"/>
      <c r="Z10" s="1"/>
      <c r="AA10" s="1"/>
      <c r="AB10" s="1" t="s">
        <v>127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128</v>
      </c>
    </row>
    <row r="13" spans="1:34">
      <c r="B13" s="116" t="s">
        <v>89</v>
      </c>
    </row>
    <row r="14" spans="1:34" ht="25.5">
      <c r="A14" s="114">
        <v>1</v>
      </c>
      <c r="B14" s="115" t="s">
        <v>129</v>
      </c>
      <c r="C14" s="116" t="s">
        <v>130</v>
      </c>
      <c r="D14" s="123" t="s">
        <v>131</v>
      </c>
      <c r="E14" s="118">
        <v>125</v>
      </c>
      <c r="F14" s="117" t="s">
        <v>132</v>
      </c>
      <c r="H14" s="119">
        <f>ROUND(E14*G14, 2)</f>
        <v>0</v>
      </c>
      <c r="J14" s="119">
        <f>ROUND(E14*G14, 2)</f>
        <v>0</v>
      </c>
      <c r="M14" s="118">
        <v>0.22500000000000001</v>
      </c>
      <c r="N14" s="118">
        <f>E14*M14</f>
        <v>28.125</v>
      </c>
      <c r="O14" s="117">
        <v>20</v>
      </c>
      <c r="P14" s="117" t="s">
        <v>133</v>
      </c>
      <c r="V14" s="121" t="s">
        <v>65</v>
      </c>
      <c r="W14" s="122">
        <v>153.375</v>
      </c>
      <c r="Z14" s="117" t="s">
        <v>134</v>
      </c>
      <c r="AA14" s="117">
        <v>503026102241</v>
      </c>
      <c r="AB14" s="117">
        <v>1</v>
      </c>
    </row>
    <row r="15" spans="1:34">
      <c r="D15" s="134" t="s">
        <v>135</v>
      </c>
      <c r="E15" s="135">
        <f>J15</f>
        <v>0</v>
      </c>
      <c r="H15" s="135">
        <f>SUM(H12:H14)</f>
        <v>0</v>
      </c>
      <c r="I15" s="135">
        <f>SUM(I12:I14)</f>
        <v>0</v>
      </c>
      <c r="J15" s="135">
        <f>SUM(J12:J14)</f>
        <v>0</v>
      </c>
      <c r="L15" s="136">
        <f>SUM(L12:L14)</f>
        <v>0</v>
      </c>
      <c r="N15" s="137">
        <f>SUM(N12:N14)</f>
        <v>28.125</v>
      </c>
      <c r="W15" s="122">
        <f>SUM(W12:W14)</f>
        <v>153.375</v>
      </c>
    </row>
    <row r="17" spans="1:28">
      <c r="B17" s="116" t="s">
        <v>90</v>
      </c>
    </row>
    <row r="18" spans="1:28" ht="25.5">
      <c r="A18" s="114">
        <v>2</v>
      </c>
      <c r="B18" s="115" t="s">
        <v>129</v>
      </c>
      <c r="C18" s="116" t="s">
        <v>136</v>
      </c>
      <c r="D18" s="123" t="s">
        <v>137</v>
      </c>
      <c r="E18" s="118">
        <v>125</v>
      </c>
      <c r="F18" s="117" t="s">
        <v>132</v>
      </c>
      <c r="H18" s="119">
        <f>ROUND(E18*G18, 2)</f>
        <v>0</v>
      </c>
      <c r="J18" s="119">
        <f>ROUND(E18*G18, 2)</f>
        <v>0</v>
      </c>
      <c r="K18" s="120">
        <v>0.36481999999999998</v>
      </c>
      <c r="L18" s="120">
        <f>E18*K18</f>
        <v>45.602499999999999</v>
      </c>
      <c r="O18" s="117">
        <v>20</v>
      </c>
      <c r="P18" s="117" t="s">
        <v>133</v>
      </c>
      <c r="V18" s="121" t="s">
        <v>65</v>
      </c>
      <c r="W18" s="122">
        <v>18.875</v>
      </c>
      <c r="Z18" s="117" t="s">
        <v>138</v>
      </c>
      <c r="AA18" s="117">
        <v>22020417</v>
      </c>
      <c r="AB18" s="117">
        <v>1</v>
      </c>
    </row>
    <row r="19" spans="1:28">
      <c r="D19" s="134" t="s">
        <v>139</v>
      </c>
      <c r="E19" s="135">
        <f>J19</f>
        <v>0</v>
      </c>
      <c r="H19" s="135">
        <f>SUM(H17:H18)</f>
        <v>0</v>
      </c>
      <c r="I19" s="135">
        <f>SUM(I17:I18)</f>
        <v>0</v>
      </c>
      <c r="J19" s="135">
        <f>SUM(J17:J18)</f>
        <v>0</v>
      </c>
      <c r="L19" s="136">
        <f>SUM(L17:L18)</f>
        <v>45.602499999999999</v>
      </c>
      <c r="N19" s="137">
        <f>SUM(N17:N18)</f>
        <v>0</v>
      </c>
      <c r="W19" s="122">
        <f>SUM(W17:W18)</f>
        <v>18.875</v>
      </c>
    </row>
    <row r="21" spans="1:28">
      <c r="B21" s="116" t="s">
        <v>91</v>
      </c>
    </row>
    <row r="22" spans="1:28">
      <c r="A22" s="114">
        <v>3</v>
      </c>
      <c r="B22" s="115" t="s">
        <v>140</v>
      </c>
      <c r="C22" s="116" t="s">
        <v>141</v>
      </c>
      <c r="D22" s="123" t="s">
        <v>142</v>
      </c>
      <c r="E22" s="118">
        <v>18.75</v>
      </c>
      <c r="F22" s="117" t="s">
        <v>143</v>
      </c>
      <c r="H22" s="119">
        <f>ROUND(E22*G22, 2)</f>
        <v>0</v>
      </c>
      <c r="J22" s="119">
        <f>ROUND(E22*G22, 2)</f>
        <v>0</v>
      </c>
      <c r="K22" s="120">
        <v>2.5000000000000001E-2</v>
      </c>
      <c r="L22" s="120">
        <f>E22*K22</f>
        <v>0.46875</v>
      </c>
      <c r="O22" s="117">
        <v>20</v>
      </c>
      <c r="P22" s="117" t="s">
        <v>133</v>
      </c>
      <c r="V22" s="121" t="s">
        <v>65</v>
      </c>
      <c r="W22" s="122">
        <v>15.544</v>
      </c>
      <c r="Z22" s="117" t="s">
        <v>144</v>
      </c>
      <c r="AA22" s="117" t="s">
        <v>133</v>
      </c>
      <c r="AB22" s="117">
        <v>1</v>
      </c>
    </row>
    <row r="23" spans="1:28">
      <c r="A23" s="114">
        <v>4</v>
      </c>
      <c r="B23" s="115" t="s">
        <v>140</v>
      </c>
      <c r="C23" s="116" t="s">
        <v>145</v>
      </c>
      <c r="D23" s="123" t="s">
        <v>146</v>
      </c>
      <c r="E23" s="118">
        <v>18.75</v>
      </c>
      <c r="F23" s="117" t="s">
        <v>143</v>
      </c>
      <c r="H23" s="119">
        <f>ROUND(E23*G23, 2)</f>
        <v>0</v>
      </c>
      <c r="J23" s="119">
        <f>ROUND(E23*G23, 2)</f>
        <v>0</v>
      </c>
      <c r="O23" s="117">
        <v>20</v>
      </c>
      <c r="P23" s="117" t="s">
        <v>133</v>
      </c>
      <c r="V23" s="121" t="s">
        <v>65</v>
      </c>
      <c r="W23" s="122">
        <v>6.6189999999999998</v>
      </c>
      <c r="Z23" s="117" t="s">
        <v>144</v>
      </c>
      <c r="AA23" s="117" t="s">
        <v>133</v>
      </c>
      <c r="AB23" s="117">
        <v>1</v>
      </c>
    </row>
    <row r="24" spans="1:28">
      <c r="A24" s="114">
        <v>5</v>
      </c>
      <c r="B24" s="115" t="s">
        <v>147</v>
      </c>
      <c r="C24" s="116" t="s">
        <v>148</v>
      </c>
      <c r="D24" s="123" t="s">
        <v>149</v>
      </c>
      <c r="E24" s="118">
        <v>6.8</v>
      </c>
      <c r="F24" s="117" t="s">
        <v>132</v>
      </c>
      <c r="H24" s="119">
        <f>ROUND(E24*G24, 2)</f>
        <v>0</v>
      </c>
      <c r="J24" s="119">
        <f>ROUND(E24*G24, 2)</f>
        <v>0</v>
      </c>
      <c r="K24" s="120">
        <v>8.6300000000000005E-3</v>
      </c>
      <c r="L24" s="120">
        <f>E24*K24</f>
        <v>5.8684E-2</v>
      </c>
      <c r="O24" s="117">
        <v>20</v>
      </c>
      <c r="P24" s="117" t="s">
        <v>133</v>
      </c>
      <c r="V24" s="121" t="s">
        <v>65</v>
      </c>
      <c r="W24" s="122">
        <v>2.6930000000000001</v>
      </c>
      <c r="Z24" s="117" t="s">
        <v>144</v>
      </c>
      <c r="AA24" s="117">
        <v>1401011101001</v>
      </c>
      <c r="AB24" s="117">
        <v>1</v>
      </c>
    </row>
    <row r="25" spans="1:28">
      <c r="A25" s="114">
        <v>6</v>
      </c>
      <c r="B25" s="115" t="s">
        <v>147</v>
      </c>
      <c r="C25" s="116" t="s">
        <v>150</v>
      </c>
      <c r="D25" s="123" t="s">
        <v>151</v>
      </c>
      <c r="E25" s="118">
        <v>6.8</v>
      </c>
      <c r="F25" s="117" t="s">
        <v>132</v>
      </c>
      <c r="H25" s="119">
        <f>ROUND(E25*G25, 2)</f>
        <v>0</v>
      </c>
      <c r="J25" s="119">
        <f>ROUND(E25*G25, 2)</f>
        <v>0</v>
      </c>
      <c r="O25" s="117">
        <v>20</v>
      </c>
      <c r="P25" s="117" t="s">
        <v>133</v>
      </c>
      <c r="V25" s="121" t="s">
        <v>65</v>
      </c>
      <c r="W25" s="122">
        <v>1.6319999999999999</v>
      </c>
      <c r="Z25" s="117" t="s">
        <v>144</v>
      </c>
      <c r="AA25" s="117">
        <v>1401011101002</v>
      </c>
      <c r="AB25" s="117">
        <v>1</v>
      </c>
    </row>
    <row r="26" spans="1:28">
      <c r="A26" s="114">
        <v>7</v>
      </c>
      <c r="B26" s="115" t="s">
        <v>147</v>
      </c>
      <c r="C26" s="116" t="s">
        <v>152</v>
      </c>
      <c r="D26" s="123" t="s">
        <v>153</v>
      </c>
      <c r="E26" s="118">
        <v>0.5</v>
      </c>
      <c r="F26" s="117" t="s">
        <v>154</v>
      </c>
      <c r="H26" s="119">
        <f>ROUND(E26*G26, 2)</f>
        <v>0</v>
      </c>
      <c r="J26" s="119">
        <f>ROUND(E26*G26, 2)</f>
        <v>0</v>
      </c>
      <c r="K26" s="120">
        <v>0.98900999999999994</v>
      </c>
      <c r="L26" s="120">
        <f>E26*K26</f>
        <v>0.49450499999999997</v>
      </c>
      <c r="O26" s="117">
        <v>20</v>
      </c>
      <c r="P26" s="117" t="s">
        <v>133</v>
      </c>
      <c r="V26" s="121" t="s">
        <v>65</v>
      </c>
      <c r="W26" s="122">
        <v>7.6159999999999997</v>
      </c>
      <c r="Z26" s="117" t="s">
        <v>144</v>
      </c>
      <c r="AA26" s="117">
        <v>1401012107002</v>
      </c>
      <c r="AB26" s="117">
        <v>1</v>
      </c>
    </row>
    <row r="27" spans="1:28">
      <c r="D27" s="134" t="s">
        <v>155</v>
      </c>
      <c r="E27" s="135">
        <f>J27</f>
        <v>0</v>
      </c>
      <c r="H27" s="135">
        <f>SUM(H21:H26)</f>
        <v>0</v>
      </c>
      <c r="I27" s="135">
        <f>SUM(I21:I26)</f>
        <v>0</v>
      </c>
      <c r="J27" s="135">
        <f>SUM(J21:J26)</f>
        <v>0</v>
      </c>
      <c r="L27" s="136">
        <f>SUM(L21:L26)</f>
        <v>1.0219389999999999</v>
      </c>
      <c r="N27" s="137">
        <f>SUM(N21:N26)</f>
        <v>0</v>
      </c>
      <c r="W27" s="122">
        <f>SUM(W21:W26)</f>
        <v>34.103999999999999</v>
      </c>
    </row>
    <row r="29" spans="1:28">
      <c r="B29" s="116" t="s">
        <v>92</v>
      </c>
    </row>
    <row r="30" spans="1:28" ht="25.5">
      <c r="A30" s="114">
        <v>8</v>
      </c>
      <c r="B30" s="115" t="s">
        <v>129</v>
      </c>
      <c r="C30" s="116" t="s">
        <v>156</v>
      </c>
      <c r="D30" s="123" t="s">
        <v>157</v>
      </c>
      <c r="E30" s="118">
        <v>4</v>
      </c>
      <c r="F30" s="117" t="s">
        <v>158</v>
      </c>
      <c r="H30" s="119">
        <f>ROUND(E30*G30, 2)</f>
        <v>0</v>
      </c>
      <c r="J30" s="119">
        <f>ROUND(E30*G30, 2)</f>
        <v>0</v>
      </c>
      <c r="K30" s="120">
        <v>0.40605999999999998</v>
      </c>
      <c r="L30" s="120">
        <f>E30*K30</f>
        <v>1.6242399999999999</v>
      </c>
      <c r="O30" s="117">
        <v>20</v>
      </c>
      <c r="P30" s="117" t="s">
        <v>133</v>
      </c>
      <c r="V30" s="121" t="s">
        <v>65</v>
      </c>
      <c r="W30" s="122">
        <v>15.268000000000001</v>
      </c>
      <c r="Z30" s="117" t="s">
        <v>159</v>
      </c>
      <c r="AA30" s="117">
        <v>2225149101803</v>
      </c>
      <c r="AB30" s="117">
        <v>1</v>
      </c>
    </row>
    <row r="31" spans="1:28">
      <c r="D31" s="134" t="s">
        <v>160</v>
      </c>
      <c r="E31" s="135">
        <f>J31</f>
        <v>0</v>
      </c>
      <c r="H31" s="135">
        <f>SUM(H29:H30)</f>
        <v>0</v>
      </c>
      <c r="I31" s="135">
        <f>SUM(I29:I30)</f>
        <v>0</v>
      </c>
      <c r="J31" s="135">
        <f>SUM(J29:J30)</f>
        <v>0</v>
      </c>
      <c r="L31" s="136">
        <f>SUM(L29:L30)</f>
        <v>1.6242399999999999</v>
      </c>
      <c r="N31" s="137">
        <f>SUM(N29:N30)</f>
        <v>0</v>
      </c>
      <c r="W31" s="122">
        <f>SUM(W29:W30)</f>
        <v>15.268000000000001</v>
      </c>
    </row>
    <row r="33" spans="1:28">
      <c r="B33" s="116" t="s">
        <v>93</v>
      </c>
    </row>
    <row r="34" spans="1:28">
      <c r="Z34" s="117" t="s">
        <v>159</v>
      </c>
      <c r="AA34" s="117">
        <v>509046102240</v>
      </c>
      <c r="AB34" s="117">
        <v>7</v>
      </c>
    </row>
    <row r="35" spans="1:28">
      <c r="A35" s="114">
        <v>10</v>
      </c>
      <c r="B35" s="115" t="s">
        <v>161</v>
      </c>
      <c r="C35" s="116" t="s">
        <v>162</v>
      </c>
      <c r="D35" s="123" t="s">
        <v>163</v>
      </c>
      <c r="E35" s="118">
        <v>28.125</v>
      </c>
      <c r="F35" s="117" t="s">
        <v>154</v>
      </c>
      <c r="H35" s="119">
        <f>ROUND(E35*G35, 2)</f>
        <v>0</v>
      </c>
      <c r="J35" s="119">
        <f>ROUND(E35*G35, 2)</f>
        <v>0</v>
      </c>
      <c r="O35" s="117">
        <v>20</v>
      </c>
      <c r="P35" s="117" t="s">
        <v>133</v>
      </c>
      <c r="V35" s="121" t="s">
        <v>65</v>
      </c>
      <c r="W35" s="122">
        <v>15.215999999999999</v>
      </c>
      <c r="Z35" s="117" t="s">
        <v>134</v>
      </c>
      <c r="AA35" s="117">
        <v>508020002001</v>
      </c>
      <c r="AB35" s="117">
        <v>1</v>
      </c>
    </row>
    <row r="36" spans="1:28" ht="25.5">
      <c r="A36" s="114">
        <v>11</v>
      </c>
      <c r="B36" s="115" t="s">
        <v>161</v>
      </c>
      <c r="C36" s="116" t="s">
        <v>164</v>
      </c>
      <c r="D36" s="123" t="s">
        <v>165</v>
      </c>
      <c r="E36" s="118">
        <v>281.25</v>
      </c>
      <c r="F36" s="117" t="s">
        <v>154</v>
      </c>
      <c r="H36" s="119">
        <f>ROUND(E36*G36, 2)</f>
        <v>0</v>
      </c>
      <c r="J36" s="119">
        <f>ROUND(E36*G36, 2)</f>
        <v>0</v>
      </c>
      <c r="O36" s="117">
        <v>20</v>
      </c>
      <c r="P36" s="117" t="s">
        <v>133</v>
      </c>
      <c r="V36" s="121" t="s">
        <v>65</v>
      </c>
      <c r="Z36" s="117" t="s">
        <v>134</v>
      </c>
      <c r="AA36" s="117">
        <v>508020002002</v>
      </c>
      <c r="AB36" s="117">
        <v>1</v>
      </c>
    </row>
    <row r="37" spans="1:28" ht="25.5">
      <c r="A37" s="114">
        <v>12</v>
      </c>
      <c r="B37" s="115" t="s">
        <v>161</v>
      </c>
      <c r="C37" s="116" t="s">
        <v>166</v>
      </c>
      <c r="D37" s="123" t="s">
        <v>167</v>
      </c>
      <c r="E37" s="118">
        <v>28.125</v>
      </c>
      <c r="F37" s="117" t="s">
        <v>154</v>
      </c>
      <c r="H37" s="119">
        <f>ROUND(E37*G37, 2)</f>
        <v>0</v>
      </c>
      <c r="J37" s="119">
        <f>ROUND(E37*G37, 2)</f>
        <v>0</v>
      </c>
      <c r="O37" s="117">
        <v>20</v>
      </c>
      <c r="P37" s="117" t="s">
        <v>133</v>
      </c>
      <c r="V37" s="121" t="s">
        <v>65</v>
      </c>
      <c r="Z37" s="117" t="s">
        <v>134</v>
      </c>
      <c r="AA37" s="117">
        <v>50803</v>
      </c>
      <c r="AB37" s="117">
        <v>1</v>
      </c>
    </row>
    <row r="38" spans="1:28">
      <c r="A38" s="114">
        <v>13</v>
      </c>
      <c r="B38" s="115" t="s">
        <v>129</v>
      </c>
      <c r="C38" s="116" t="s">
        <v>168</v>
      </c>
      <c r="D38" s="123" t="s">
        <v>169</v>
      </c>
      <c r="E38" s="118">
        <v>48.249000000000002</v>
      </c>
      <c r="F38" s="117" t="s">
        <v>154</v>
      </c>
      <c r="H38" s="119">
        <f>ROUND(E38*G38, 2)</f>
        <v>0</v>
      </c>
      <c r="J38" s="119">
        <f>ROUND(E38*G38, 2)</f>
        <v>0</v>
      </c>
      <c r="O38" s="117">
        <v>20</v>
      </c>
      <c r="P38" s="117" t="s">
        <v>133</v>
      </c>
      <c r="V38" s="121" t="s">
        <v>65</v>
      </c>
      <c r="W38" s="122">
        <v>0.53100000000000003</v>
      </c>
      <c r="Z38" s="117" t="s">
        <v>159</v>
      </c>
      <c r="AA38" s="117">
        <v>2299220200101</v>
      </c>
      <c r="AB38" s="117">
        <v>1</v>
      </c>
    </row>
    <row r="39" spans="1:28" ht="25.5">
      <c r="A39" s="114">
        <v>14</v>
      </c>
      <c r="B39" s="115" t="s">
        <v>129</v>
      </c>
      <c r="C39" s="116" t="s">
        <v>170</v>
      </c>
      <c r="D39" s="123" t="s">
        <v>171</v>
      </c>
      <c r="E39" s="118">
        <v>48.249000000000002</v>
      </c>
      <c r="F39" s="117" t="s">
        <v>154</v>
      </c>
      <c r="H39" s="119">
        <f>ROUND(E39*G39, 2)</f>
        <v>0</v>
      </c>
      <c r="J39" s="119">
        <f>ROUND(E39*G39, 2)</f>
        <v>0</v>
      </c>
      <c r="O39" s="117">
        <v>20</v>
      </c>
      <c r="P39" s="117" t="s">
        <v>133</v>
      </c>
      <c r="V39" s="121" t="s">
        <v>65</v>
      </c>
      <c r="Z39" s="117" t="s">
        <v>159</v>
      </c>
      <c r="AA39" s="117">
        <v>229922</v>
      </c>
      <c r="AB39" s="117">
        <v>1</v>
      </c>
    </row>
    <row r="40" spans="1:28">
      <c r="D40" s="134" t="s">
        <v>172</v>
      </c>
      <c r="E40" s="135">
        <f>J40</f>
        <v>0</v>
      </c>
      <c r="H40" s="135">
        <f>SUM(H33:H39)</f>
        <v>0</v>
      </c>
      <c r="I40" s="135">
        <f>SUM(I33:I39)</f>
        <v>0</v>
      </c>
      <c r="J40" s="135">
        <f>SUM(J33:J39)</f>
        <v>0</v>
      </c>
      <c r="L40" s="136">
        <f>SUM(L33:L39)</f>
        <v>0</v>
      </c>
      <c r="N40" s="137">
        <f>SUM(N33:N39)</f>
        <v>0</v>
      </c>
      <c r="W40" s="122">
        <f>SUM(W33:W39)</f>
        <v>15.747</v>
      </c>
    </row>
    <row r="42" spans="1:28">
      <c r="D42" s="134" t="s">
        <v>94</v>
      </c>
      <c r="E42" s="135">
        <f>J42</f>
        <v>0</v>
      </c>
      <c r="H42" s="135">
        <f>+H15+H19+H27+H31+H40</f>
        <v>0</v>
      </c>
      <c r="I42" s="135">
        <f>+I15+I19+I27+I31+I40</f>
        <v>0</v>
      </c>
      <c r="J42" s="135">
        <f>+J15+J19+J27+J31+J40</f>
        <v>0</v>
      </c>
      <c r="L42" s="136">
        <f>+L15+L19+L27+L31+L40</f>
        <v>48.248679000000003</v>
      </c>
      <c r="N42" s="137">
        <f>+N15+N19+N27+N31+N40</f>
        <v>28.125</v>
      </c>
      <c r="W42" s="122">
        <f>+W15+W19+W27+W31+W40</f>
        <v>237.36899999999997</v>
      </c>
    </row>
    <row r="44" spans="1:28">
      <c r="D44" s="138" t="s">
        <v>95</v>
      </c>
      <c r="E44" s="135">
        <f>J44</f>
        <v>0</v>
      </c>
      <c r="H44" s="135">
        <f>+H42</f>
        <v>0</v>
      </c>
      <c r="I44" s="135">
        <f>+I42</f>
        <v>0</v>
      </c>
      <c r="J44" s="135">
        <f>+J42</f>
        <v>0</v>
      </c>
      <c r="L44" s="136">
        <f>+L42</f>
        <v>48.248679000000003</v>
      </c>
      <c r="N44" s="137">
        <f>+N42</f>
        <v>28.125</v>
      </c>
      <c r="W44" s="122">
        <f>+W42</f>
        <v>237.36899999999997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2015-07-14T10:48:12Z</cp:lastPrinted>
  <dcterms:created xsi:type="dcterms:W3CDTF">1999-04-06T07:39:42Z</dcterms:created>
  <dcterms:modified xsi:type="dcterms:W3CDTF">2015-07-15T11:00:18Z</dcterms:modified>
</cp:coreProperties>
</file>