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5" i="3" s="1"/>
  <c r="H17" i="3" s="1"/>
  <c r="H21" i="3"/>
  <c r="H22" i="3" s="1"/>
  <c r="H24" i="3" s="1"/>
  <c r="D18" i="1" s="1"/>
  <c r="J26" i="1"/>
  <c r="I30" i="1"/>
  <c r="J30" i="1" s="1"/>
  <c r="J20" i="1"/>
  <c r="F26" i="1"/>
  <c r="F1" i="1"/>
  <c r="F12" i="1"/>
  <c r="J12" i="1"/>
  <c r="F13" i="1"/>
  <c r="J13" i="1"/>
  <c r="F14" i="1"/>
  <c r="J14" i="1"/>
  <c r="F17" i="1"/>
  <c r="F19" i="1"/>
  <c r="J14" i="3"/>
  <c r="J15" i="3"/>
  <c r="J17" i="3" s="1"/>
  <c r="J21" i="3"/>
  <c r="J22" i="3" s="1"/>
  <c r="J28" i="3"/>
  <c r="J29" i="3"/>
  <c r="J42" i="3" s="1"/>
  <c r="J30" i="3"/>
  <c r="J31" i="3"/>
  <c r="J32" i="3"/>
  <c r="J33" i="3"/>
  <c r="J34" i="3"/>
  <c r="J35" i="3"/>
  <c r="J36" i="3"/>
  <c r="J37" i="3"/>
  <c r="J38" i="3"/>
  <c r="J39" i="3"/>
  <c r="J40" i="3"/>
  <c r="J41" i="3"/>
  <c r="I29" i="3"/>
  <c r="I30" i="3"/>
  <c r="I42" i="3" s="1"/>
  <c r="I44" i="3" s="1"/>
  <c r="I31" i="3"/>
  <c r="I32" i="3"/>
  <c r="I33" i="3"/>
  <c r="I34" i="3"/>
  <c r="I35" i="3"/>
  <c r="I36" i="3"/>
  <c r="I37" i="3"/>
  <c r="I38" i="3"/>
  <c r="I39" i="3"/>
  <c r="I40" i="3"/>
  <c r="H28" i="3"/>
  <c r="H41" i="3"/>
  <c r="H42" i="3"/>
  <c r="H44" i="3" s="1"/>
  <c r="W42" i="3"/>
  <c r="W44" i="3" s="1"/>
  <c r="N42" i="3"/>
  <c r="N44" i="3" s="1"/>
  <c r="L40" i="3"/>
  <c r="L37" i="3"/>
  <c r="L42" i="3" s="1"/>
  <c r="L44" i="3" s="1"/>
  <c r="L33" i="3"/>
  <c r="W24" i="3"/>
  <c r="N24" i="3"/>
  <c r="I24" i="3"/>
  <c r="E18" i="1" s="1"/>
  <c r="W22" i="3"/>
  <c r="N22" i="3"/>
  <c r="L22" i="3"/>
  <c r="L24" i="3" s="1"/>
  <c r="I22" i="3"/>
  <c r="W17" i="3"/>
  <c r="W46" i="3" s="1"/>
  <c r="N17" i="3"/>
  <c r="N46" i="3" s="1"/>
  <c r="I17" i="3"/>
  <c r="E16" i="1" s="1"/>
  <c r="W15" i="3"/>
  <c r="E15" i="3"/>
  <c r="N15" i="3"/>
  <c r="L15" i="3"/>
  <c r="L17" i="3" s="1"/>
  <c r="I15" i="3"/>
  <c r="L14" i="3"/>
  <c r="D8" i="3"/>
  <c r="E20" i="1" l="1"/>
  <c r="J24" i="3"/>
  <c r="E24" i="3" s="1"/>
  <c r="E22" i="3"/>
  <c r="F18" i="1"/>
  <c r="E17" i="3"/>
  <c r="H46" i="3"/>
  <c r="D16" i="1"/>
  <c r="J44" i="3"/>
  <c r="E44" i="3" s="1"/>
  <c r="E42" i="3"/>
  <c r="L46" i="3"/>
  <c r="I46" i="3"/>
  <c r="J46" i="3" l="1"/>
  <c r="E46" i="3" s="1"/>
  <c r="F16" i="1"/>
  <c r="F20" i="1" s="1"/>
  <c r="J28" i="1" s="1"/>
  <c r="D20" i="1"/>
  <c r="I29" i="1" l="1"/>
  <c r="J29" i="1" s="1"/>
  <c r="J31" i="1" s="1"/>
</calcChain>
</file>

<file path=xl/sharedStrings.xml><?xml version="1.0" encoding="utf-8"?>
<sst xmlns="http://schemas.openxmlformats.org/spreadsheetml/2006/main" count="302" uniqueCount="187">
  <si>
    <t xml:space="preserve"> Mesto Rožňava</t>
  </si>
  <si>
    <t>V module</t>
  </si>
  <si>
    <t>Hlavička1</t>
  </si>
  <si>
    <t>Mena</t>
  </si>
  <si>
    <t>Hlavička2</t>
  </si>
  <si>
    <t>Obdobie</t>
  </si>
  <si>
    <t>Stavba :Vzduchotechnika - odsávanie v školskej kuchyni - Spojená škola J.A.Komenského 5,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</si>
  <si>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</si>
  <si>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</si>
  <si>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</si>
  <si>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</si>
  <si>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</si>
  <si>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</si>
  <si>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</si>
  <si>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</si>
  <si>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</si>
  <si>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</si>
  <si>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</si>
  <si>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</si>
  <si>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</si>
  <si>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</si>
  <si>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</si>
  <si>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30.06.2015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</si>
  <si>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</si>
  <si>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</si>
  <si>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</si>
  <si>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</si>
  <si>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</si>
  <si>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</si>
  <si>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</si>
  <si>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</si>
  <si>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</si>
  <si>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</si>
  <si>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</si>
  <si>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</si>
  <si>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</si>
  <si>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</si>
  <si>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</si>
  <si>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</si>
  <si>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</si>
  <si>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</si>
  <si>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</si>
  <si>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</si>
  <si>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</si>
  <si>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</si>
  <si>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</si>
  <si>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</si>
  <si>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</si>
  <si>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</si>
  <si>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</si>
  <si>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</si>
  <si>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</si>
  <si>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</si>
  <si>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</si>
  <si>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</si>
  <si>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</si>
  <si>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</si>
  <si>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</si>
  <si>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</si>
  <si>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</si>
  <si>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</si>
  <si>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</si>
  <si>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</si>
  <si>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</si>
  <si>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</si>
  <si>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</si>
  <si>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</si>
  <si>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</si>
  <si>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</si>
  <si>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</si>
  <si>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</si>
  <si>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</si>
  <si>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</si>
  <si>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</si>
  <si>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</si>
  <si>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</si>
  <si>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</si>
  <si>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</si>
  <si>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30.06.2015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</si>
  <si>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</si>
  <si>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</si>
  <si>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</si>
  <si>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</si>
  <si>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</si>
  <si>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</si>
  <si>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</si>
  <si>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</si>
  <si>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M21 - 155 Elektromontáže</t>
  </si>
  <si>
    <t xml:space="preserve">PRÁCE A DODÁVKY M  spolu: 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</si>
  <si>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</si>
  <si>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</si>
  <si>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</si>
  <si>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</si>
  <si>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</si>
  <si>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</si>
  <si>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</si>
  <si>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</si>
  <si>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</si>
  <si>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</si>
  <si>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</si>
  <si>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</si>
  <si>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</si>
  <si>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</si>
  <si>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</si>
  <si>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</si>
  <si>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</si>
  <si>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</si>
  <si>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</si>
  <si>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</si>
  <si>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</si>
  <si>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</si>
  <si>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</si>
  <si>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</si>
  <si>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</si>
  <si>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</si>
  <si>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</si>
  <si>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</si>
  <si>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</si>
  <si>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</si>
  <si>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</si>
  <si>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</si>
  <si>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</si>
  <si>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</si>
  <si>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</si>
  <si>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</si>
  <si>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</si>
  <si>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</si>
  <si>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</si>
  <si>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m2      </t>
  </si>
  <si>
    <t xml:space="preserve">                    </t>
  </si>
  <si>
    <t>45.25.10</t>
  </si>
  <si>
    <t xml:space="preserve">9 - OSTATNÉ KONŠTRUKCIE A PRÁCE  spolu: </t>
  </si>
  <si>
    <t>PRÁCE A DODÁVKY M</t>
  </si>
  <si>
    <t>921</t>
  </si>
  <si>
    <t xml:space="preserve">21001-0044   </t>
  </si>
  <si>
    <t xml:space="preserve">Rozvody elektroinštalácie k odsávaciemu zariadeniu                                                                      </t>
  </si>
  <si>
    <t xml:space="preserve">hod     </t>
  </si>
  <si>
    <t>M</t>
  </si>
  <si>
    <t>45.31.1*</t>
  </si>
  <si>
    <t xml:space="preserve">M21 - 155 Elektromontáže  spolu: </t>
  </si>
  <si>
    <t>OST</t>
  </si>
  <si>
    <t xml:space="preserve">99999-9905   </t>
  </si>
  <si>
    <t xml:space="preserve">Montáž vzduchotechniky, prispôsobenie sa jestvujúcej VZT                                                                </t>
  </si>
  <si>
    <t>U</t>
  </si>
  <si>
    <t xml:space="preserve">  .  .  </t>
  </si>
  <si>
    <t>MAT</t>
  </si>
  <si>
    <t xml:space="preserve">272 3A7464   </t>
  </si>
  <si>
    <t xml:space="preserve">Napájací kus 45 st.                                                                                                     </t>
  </si>
  <si>
    <t xml:space="preserve">kus     </t>
  </si>
  <si>
    <t>25.13.30</t>
  </si>
  <si>
    <t xml:space="preserve">STKX 19 035         </t>
  </si>
  <si>
    <t xml:space="preserve">272 3A7465   </t>
  </si>
  <si>
    <t xml:space="preserve">Pružné spojenie                                                                                                         </t>
  </si>
  <si>
    <t xml:space="preserve">STKX 19 042         </t>
  </si>
  <si>
    <t xml:space="preserve">272 3A7471   </t>
  </si>
  <si>
    <t xml:space="preserve">Elektrický ovládač otáčok                                                                                               </t>
  </si>
  <si>
    <t xml:space="preserve">STKX 19 102         </t>
  </si>
  <si>
    <t xml:space="preserve">286 1H0257   </t>
  </si>
  <si>
    <t xml:space="preserve">Potrubie priemer 315 mm                                                                                                 </t>
  </si>
  <si>
    <t xml:space="preserve">m       </t>
  </si>
  <si>
    <t>25.21.22</t>
  </si>
  <si>
    <t xml:space="preserve">728621 PEXc         </t>
  </si>
  <si>
    <t xml:space="preserve">422 805050   </t>
  </si>
  <si>
    <t xml:space="preserve">Klapka spätná 315                                                                                                       </t>
  </si>
  <si>
    <t>29.13.13</t>
  </si>
  <si>
    <t xml:space="preserve">429 4B01015  </t>
  </si>
  <si>
    <t xml:space="preserve">Nástenný nerezový digestor 4700x1100x450 / osvetlenie, tukové filtre, nádobka na tuk/                                   </t>
  </si>
  <si>
    <t>29.71.15</t>
  </si>
  <si>
    <t xml:space="preserve">BHV10-W             </t>
  </si>
  <si>
    <t xml:space="preserve">429 4B0106   </t>
  </si>
  <si>
    <t xml:space="preserve">Závesný nerezový digestor 2500x2200x450 / osvetlenie, tukové filtre, nádobka na tuk/                                    </t>
  </si>
  <si>
    <t xml:space="preserve">429 4B0107   </t>
  </si>
  <si>
    <t xml:space="preserve">Závesný nerezový digestor 2200x1200x450 / osvetlenie, tukové filtre, nádobka na tuk/                                    </t>
  </si>
  <si>
    <t xml:space="preserve">429 51100088 </t>
  </si>
  <si>
    <t xml:space="preserve">Závesný nerezový digestor 2800x1800x450 / osvetlenie, tukové filtre, nádobka na tuk/                                    </t>
  </si>
  <si>
    <t>29.23.12</t>
  </si>
  <si>
    <t xml:space="preserve">484 B17616   </t>
  </si>
  <si>
    <t xml:space="preserve">Zákryty na odsávaciu vetvu                                                                                              </t>
  </si>
  <si>
    <t>28.22.12</t>
  </si>
  <si>
    <t xml:space="preserve">484 B17801   </t>
  </si>
  <si>
    <t xml:space="preserve">Kotviaci, spojovací a spotrebný pomocný materiál                                                                        </t>
  </si>
  <si>
    <t xml:space="preserve">kpl     </t>
  </si>
  <si>
    <t xml:space="preserve">585 512661   </t>
  </si>
  <si>
    <t xml:space="preserve">Potrubný ventilátor  315                                                                                                </t>
  </si>
  <si>
    <t>26.64.10</t>
  </si>
  <si>
    <t xml:space="preserve">99999-9908   </t>
  </si>
  <si>
    <t xml:space="preserve">Demontáž nepoužívanej vzduchotechniky / 15 m, vrátane odvozu, likvidácia demont. materiálu, vysprávky/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</si>
</sst>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22" sqref="J22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30</v>
      </c>
      <c r="C15" s="44" t="s">
        <v>31</v>
      </c>
      <c r="D15" s="45" t="s">
        <v>32</v>
      </c>
      <c r="E15" s="45" t="s">
        <v>33</v>
      </c>
      <c r="F15" s="46" t="s">
        <v>34</v>
      </c>
      <c r="G15" s="82" t="s">
        <v>35</v>
      </c>
      <c r="H15" s="47" t="s">
        <v>36</v>
      </c>
      <c r="I15" s="48"/>
      <c r="J15" s="49"/>
    </row>
    <row r="16" spans="2:30" ht="18" customHeight="1">
      <c r="B16" s="50">
        <v>1</v>
      </c>
      <c r="C16" s="51" t="s">
        <v>37</v>
      </c>
      <c r="D16" s="124">
        <f>Prehlad!H17</f>
        <v>0</v>
      </c>
      <c r="E16" s="124">
        <f>Prehlad!I17</f>
        <v>0</v>
      </c>
      <c r="F16" s="125">
        <f>D16+E16</f>
        <v>0</v>
      </c>
      <c r="G16" s="50">
        <v>6</v>
      </c>
      <c r="H16" s="52" t="s">
        <v>38</v>
      </c>
      <c r="I16" s="87"/>
      <c r="J16" s="125">
        <v>0</v>
      </c>
    </row>
    <row r="17" spans="2:10" ht="18" customHeight="1">
      <c r="B17" s="53">
        <v>2</v>
      </c>
      <c r="C17" s="54" t="s">
        <v>39</v>
      </c>
      <c r="D17" s="126"/>
      <c r="E17" s="126"/>
      <c r="F17" s="125">
        <f>D17+E17</f>
        <v>0</v>
      </c>
      <c r="G17" s="53">
        <v>7</v>
      </c>
      <c r="H17" s="55" t="s">
        <v>40</v>
      </c>
      <c r="I17" s="25"/>
      <c r="J17" s="127">
        <v>0</v>
      </c>
    </row>
    <row r="18" spans="2:10" ht="18" customHeight="1">
      <c r="B18" s="53">
        <v>3</v>
      </c>
      <c r="C18" s="54" t="s">
        <v>41</v>
      </c>
      <c r="D18" s="126">
        <f>Prehlad!H24</f>
        <v>0</v>
      </c>
      <c r="E18" s="126">
        <f>Prehlad!I24</f>
        <v>0</v>
      </c>
      <c r="F18" s="125">
        <f>D18+E18</f>
        <v>0</v>
      </c>
      <c r="G18" s="53">
        <v>8</v>
      </c>
      <c r="H18" s="55" t="s">
        <v>42</v>
      </c>
      <c r="I18" s="25"/>
      <c r="J18" s="127">
        <v>0</v>
      </c>
    </row>
    <row r="19" spans="2:10" ht="18" customHeight="1" thickBot="1">
      <c r="B19" s="53">
        <v>4</v>
      </c>
      <c r="C19" s="54" t="s">
        <v>43</v>
      </c>
      <c r="D19" s="126"/>
      <c r="E19" s="126"/>
      <c r="F19" s="128">
        <f>D19+E19</f>
        <v>0</v>
      </c>
      <c r="G19" s="53">
        <v>9</v>
      </c>
      <c r="H19" s="55" t="s">
        <v>44</v>
      </c>
      <c r="I19" s="25"/>
      <c r="J19" s="127">
        <v>0</v>
      </c>
    </row>
    <row r="20" spans="2:10" ht="18" customHeight="1" thickBot="1">
      <c r="B20" s="56">
        <v>5</v>
      </c>
      <c r="C20" s="57" t="s">
        <v>45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46</v>
      </c>
      <c r="J20" s="131">
        <f>SUM(J16:J19)</f>
        <v>0</v>
      </c>
    </row>
    <row r="21" spans="2:10" ht="18" customHeight="1" thickTop="1">
      <c r="B21" s="82" t="s">
        <v>47</v>
      </c>
      <c r="C21" s="81"/>
      <c r="D21" s="48" t="s">
        <v>48</v>
      </c>
      <c r="E21" s="48"/>
      <c r="F21" s="49"/>
      <c r="G21" s="82" t="s">
        <v>49</v>
      </c>
      <c r="H21" s="47" t="s">
        <v>50</v>
      </c>
      <c r="I21" s="48"/>
      <c r="J21" s="49"/>
    </row>
    <row r="22" spans="2:10" ht="18" customHeight="1">
      <c r="B22" s="50">
        <v>11</v>
      </c>
      <c r="C22" s="52" t="s">
        <v>51</v>
      </c>
      <c r="D22" s="88" t="s">
        <v>44</v>
      </c>
      <c r="E22" s="90">
        <v>0</v>
      </c>
      <c r="F22" s="125">
        <v>0</v>
      </c>
      <c r="G22" s="53">
        <v>16</v>
      </c>
      <c r="H22" s="55" t="s">
        <v>52</v>
      </c>
      <c r="I22" s="59"/>
      <c r="J22" s="127"/>
    </row>
    <row r="23" spans="2:10" ht="18" customHeight="1">
      <c r="B23" s="53">
        <v>12</v>
      </c>
      <c r="C23" s="55" t="s">
        <v>53</v>
      </c>
      <c r="D23" s="89"/>
      <c r="E23" s="60">
        <v>0</v>
      </c>
      <c r="F23" s="127">
        <v>0</v>
      </c>
      <c r="G23" s="53">
        <v>17</v>
      </c>
      <c r="H23" s="55" t="s">
        <v>54</v>
      </c>
      <c r="I23" s="59"/>
      <c r="J23" s="127">
        <v>0</v>
      </c>
    </row>
    <row r="24" spans="2:10" ht="18" customHeight="1">
      <c r="B24" s="53">
        <v>13</v>
      </c>
      <c r="C24" s="55" t="s">
        <v>55</v>
      </c>
      <c r="D24" s="89"/>
      <c r="E24" s="60">
        <v>0</v>
      </c>
      <c r="F24" s="127">
        <v>0</v>
      </c>
      <c r="G24" s="53">
        <v>18</v>
      </c>
      <c r="H24" s="55" t="s">
        <v>56</v>
      </c>
      <c r="I24" s="59"/>
      <c r="J24" s="127">
        <v>0</v>
      </c>
    </row>
    <row r="25" spans="2:10" ht="18" customHeight="1" thickBot="1">
      <c r="B25" s="53">
        <v>14</v>
      </c>
      <c r="C25" s="55" t="s">
        <v>44</v>
      </c>
      <c r="D25" s="89"/>
      <c r="E25" s="60">
        <v>0</v>
      </c>
      <c r="F25" s="127">
        <v>0</v>
      </c>
      <c r="G25" s="53">
        <v>19</v>
      </c>
      <c r="H25" s="55" t="s">
        <v>44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57</v>
      </c>
      <c r="F26" s="131">
        <f>SUM(F22:F25)</f>
        <v>0</v>
      </c>
      <c r="G26" s="56">
        <v>20</v>
      </c>
      <c r="H26" s="61"/>
      <c r="I26" s="62" t="s">
        <v>58</v>
      </c>
      <c r="J26" s="131">
        <f>SUM(J22:J25)</f>
        <v>0</v>
      </c>
    </row>
    <row r="27" spans="2:10" ht="18" customHeight="1" thickTop="1">
      <c r="B27" s="63"/>
      <c r="C27" s="64" t="s">
        <v>59</v>
      </c>
      <c r="D27" s="65"/>
      <c r="E27" s="66" t="s">
        <v>60</v>
      </c>
      <c r="F27" s="67"/>
      <c r="G27" s="82" t="s">
        <v>61</v>
      </c>
      <c r="H27" s="47" t="s">
        <v>62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63</v>
      </c>
      <c r="J28" s="125">
        <f>ROUND(F20,2)+J20+F26+J26</f>
        <v>0</v>
      </c>
    </row>
    <row r="29" spans="2:10" ht="18" customHeight="1">
      <c r="B29" s="68"/>
      <c r="C29" s="70" t="s">
        <v>64</v>
      </c>
      <c r="D29" s="70"/>
      <c r="E29" s="73"/>
      <c r="F29" s="67"/>
      <c r="G29" s="53">
        <v>22</v>
      </c>
      <c r="H29" s="55" t="s">
        <v>65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66</v>
      </c>
      <c r="D30" s="25"/>
      <c r="E30" s="73"/>
      <c r="F30" s="67"/>
      <c r="G30" s="53">
        <v>23</v>
      </c>
      <c r="H30" s="55" t="s">
        <v>67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68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69</v>
      </c>
      <c r="H32" s="84" t="s">
        <v>70</v>
      </c>
      <c r="I32" s="43"/>
      <c r="J32" s="85">
        <v>0</v>
      </c>
    </row>
    <row r="33" spans="2:10" ht="18" customHeight="1" thickTop="1">
      <c r="B33" s="75"/>
      <c r="C33" s="76"/>
      <c r="D33" s="64" t="s">
        <v>71</v>
      </c>
      <c r="E33" s="76"/>
      <c r="F33" s="76"/>
      <c r="G33" s="76"/>
      <c r="H33" s="76" t="s">
        <v>72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64</v>
      </c>
      <c r="D35" s="70"/>
      <c r="E35" s="70"/>
      <c r="F35" s="69"/>
      <c r="G35" s="70" t="s">
        <v>64</v>
      </c>
      <c r="H35" s="70"/>
      <c r="I35" s="70"/>
      <c r="J35" s="78"/>
    </row>
    <row r="36" spans="2:10" ht="18" customHeight="1">
      <c r="B36" s="24"/>
      <c r="C36" s="25" t="s">
        <v>66</v>
      </c>
      <c r="D36" s="25"/>
      <c r="E36" s="25"/>
      <c r="F36" s="26"/>
      <c r="G36" s="25" t="s">
        <v>66</v>
      </c>
      <c r="H36" s="25"/>
      <c r="I36" s="25"/>
      <c r="J36" s="27"/>
    </row>
    <row r="37" spans="2:10" ht="18" customHeight="1">
      <c r="B37" s="68"/>
      <c r="C37" s="70" t="s">
        <v>60</v>
      </c>
      <c r="D37" s="70"/>
      <c r="E37" s="70"/>
      <c r="F37" s="69"/>
      <c r="G37" s="70" t="s">
        <v>60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"/>
  <sheetViews>
    <sheetView showGridLines="0" workbookViewId="0">
      <pane ySplit="10" topLeftCell="A17" activePane="bottomLeft" state="frozen"/>
      <selection pane="bottomLeft" activeCell="E57" sqref="E57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73</v>
      </c>
      <c r="B1" s="1"/>
      <c r="C1" s="1"/>
      <c r="D1" s="1"/>
      <c r="E1" s="1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75</v>
      </c>
      <c r="B2" s="1"/>
      <c r="C2" s="1"/>
      <c r="D2" s="1"/>
      <c r="E2" s="1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92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77</v>
      </c>
      <c r="B3" s="1"/>
      <c r="C3" s="1"/>
      <c r="D3" s="1"/>
      <c r="E3" s="1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93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94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93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95</v>
      </c>
      <c r="B9" s="10" t="s">
        <v>96</v>
      </c>
      <c r="C9" s="10" t="s">
        <v>97</v>
      </c>
      <c r="D9" s="10" t="s">
        <v>98</v>
      </c>
      <c r="E9" s="10" t="s">
        <v>99</v>
      </c>
      <c r="F9" s="10" t="s">
        <v>100</v>
      </c>
      <c r="G9" s="10" t="s">
        <v>101</v>
      </c>
      <c r="H9" s="10" t="s">
        <v>32</v>
      </c>
      <c r="I9" s="10" t="s">
        <v>79</v>
      </c>
      <c r="J9" s="10" t="s">
        <v>80</v>
      </c>
      <c r="K9" s="11" t="s">
        <v>81</v>
      </c>
      <c r="L9" s="12"/>
      <c r="M9" s="13" t="s">
        <v>82</v>
      </c>
      <c r="N9" s="12"/>
      <c r="O9" s="95" t="s">
        <v>102</v>
      </c>
      <c r="P9" s="96" t="s">
        <v>103</v>
      </c>
      <c r="Q9" s="97" t="s">
        <v>99</v>
      </c>
      <c r="R9" s="97" t="s">
        <v>99</v>
      </c>
      <c r="S9" s="98" t="s">
        <v>99</v>
      </c>
      <c r="T9" s="106" t="s">
        <v>104</v>
      </c>
      <c r="U9" s="106" t="s">
        <v>105</v>
      </c>
      <c r="V9" s="106" t="s">
        <v>106</v>
      </c>
      <c r="W9" s="107" t="s">
        <v>84</v>
      </c>
      <c r="X9" s="107" t="s">
        <v>107</v>
      </c>
      <c r="Y9" s="107" t="s">
        <v>108</v>
      </c>
      <c r="Z9" s="1"/>
      <c r="AA9" s="1"/>
      <c r="AB9" s="1" t="s">
        <v>106</v>
      </c>
      <c r="AC9" s="1"/>
      <c r="AD9" s="1"/>
      <c r="AE9" s="1"/>
      <c r="AF9" s="1"/>
      <c r="AG9" s="1"/>
      <c r="AH9" s="1"/>
    </row>
    <row r="10" spans="1:34" ht="13.5" thickBot="1">
      <c r="A10" s="14" t="s">
        <v>109</v>
      </c>
      <c r="B10" s="15" t="s">
        <v>110</v>
      </c>
      <c r="C10" s="16"/>
      <c r="D10" s="15" t="s">
        <v>111</v>
      </c>
      <c r="E10" s="15" t="s">
        <v>112</v>
      </c>
      <c r="F10" s="15" t="s">
        <v>113</v>
      </c>
      <c r="G10" s="15" t="s">
        <v>114</v>
      </c>
      <c r="H10" s="15" t="s">
        <v>115</v>
      </c>
      <c r="I10" s="15" t="s">
        <v>83</v>
      </c>
      <c r="J10" s="15"/>
      <c r="K10" s="15" t="s">
        <v>101</v>
      </c>
      <c r="L10" s="15" t="s">
        <v>80</v>
      </c>
      <c r="M10" s="17" t="s">
        <v>101</v>
      </c>
      <c r="N10" s="15" t="s">
        <v>80</v>
      </c>
      <c r="O10" s="18" t="s">
        <v>116</v>
      </c>
      <c r="P10" s="99"/>
      <c r="Q10" s="100" t="s">
        <v>117</v>
      </c>
      <c r="R10" s="100" t="s">
        <v>118</v>
      </c>
      <c r="S10" s="101" t="s">
        <v>119</v>
      </c>
      <c r="T10" s="106" t="s">
        <v>120</v>
      </c>
      <c r="U10" s="106" t="s">
        <v>121</v>
      </c>
      <c r="V10" s="106" t="s">
        <v>122</v>
      </c>
      <c r="W10" s="107"/>
      <c r="X10" s="1"/>
      <c r="Y10" s="1"/>
      <c r="Z10" s="1"/>
      <c r="AA10" s="1"/>
      <c r="AB10" s="1" t="s">
        <v>123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124</v>
      </c>
    </row>
    <row r="13" spans="1:34">
      <c r="B13" s="116" t="s">
        <v>85</v>
      </c>
    </row>
    <row r="14" spans="1:34">
      <c r="A14" s="114">
        <v>1</v>
      </c>
      <c r="B14" s="115" t="s">
        <v>125</v>
      </c>
      <c r="C14" s="116" t="s">
        <v>126</v>
      </c>
      <c r="D14" s="123" t="s">
        <v>127</v>
      </c>
      <c r="E14" s="118">
        <v>18</v>
      </c>
      <c r="F14" s="117" t="s">
        <v>128</v>
      </c>
      <c r="H14" s="119">
        <f>ROUND(E14*G14, 2)</f>
        <v>0</v>
      </c>
      <c r="J14" s="119">
        <f>ROUND(E14*G14, 2)</f>
        <v>0</v>
      </c>
      <c r="K14" s="120">
        <v>1.66E-3</v>
      </c>
      <c r="L14" s="120">
        <f>E14*K14</f>
        <v>2.988E-2</v>
      </c>
      <c r="O14" s="117">
        <v>20</v>
      </c>
      <c r="P14" s="117" t="s">
        <v>129</v>
      </c>
      <c r="V14" s="121" t="s">
        <v>61</v>
      </c>
      <c r="W14" s="122">
        <v>3.33</v>
      </c>
      <c r="Z14" s="117" t="s">
        <v>130</v>
      </c>
      <c r="AA14" s="117">
        <v>303010302001</v>
      </c>
      <c r="AB14" s="117">
        <v>1</v>
      </c>
    </row>
    <row r="15" spans="1:34">
      <c r="D15" s="134" t="s">
        <v>131</v>
      </c>
      <c r="E15" s="135">
        <f>J15</f>
        <v>0</v>
      </c>
      <c r="H15" s="135">
        <f>SUM(H12:H14)</f>
        <v>0</v>
      </c>
      <c r="I15" s="135">
        <f>SUM(I12:I14)</f>
        <v>0</v>
      </c>
      <c r="J15" s="135">
        <f>SUM(J12:J14)</f>
        <v>0</v>
      </c>
      <c r="L15" s="136">
        <f>SUM(L12:L14)</f>
        <v>2.988E-2</v>
      </c>
      <c r="N15" s="137">
        <f>SUM(N12:N14)</f>
        <v>0</v>
      </c>
      <c r="W15" s="122">
        <f>SUM(W12:W14)</f>
        <v>3.33</v>
      </c>
    </row>
    <row r="17" spans="1:28">
      <c r="D17" s="134" t="s">
        <v>86</v>
      </c>
      <c r="E17" s="137">
        <f>J17</f>
        <v>0</v>
      </c>
      <c r="H17" s="135">
        <f>+H15</f>
        <v>0</v>
      </c>
      <c r="I17" s="135">
        <f>+I15</f>
        <v>0</v>
      </c>
      <c r="J17" s="135">
        <f>+J15</f>
        <v>0</v>
      </c>
      <c r="L17" s="136">
        <f>+L15</f>
        <v>2.988E-2</v>
      </c>
      <c r="N17" s="137">
        <f>+N15</f>
        <v>0</v>
      </c>
      <c r="W17" s="122">
        <f>+W15</f>
        <v>3.33</v>
      </c>
    </row>
    <row r="19" spans="1:28">
      <c r="B19" s="133" t="s">
        <v>132</v>
      </c>
    </row>
    <row r="20" spans="1:28">
      <c r="B20" s="116" t="s">
        <v>87</v>
      </c>
    </row>
    <row r="21" spans="1:28">
      <c r="A21" s="114">
        <v>2</v>
      </c>
      <c r="B21" s="115" t="s">
        <v>133</v>
      </c>
      <c r="C21" s="116" t="s">
        <v>134</v>
      </c>
      <c r="D21" s="123" t="s">
        <v>135</v>
      </c>
      <c r="E21" s="118">
        <v>16</v>
      </c>
      <c r="F21" s="117" t="s">
        <v>136</v>
      </c>
      <c r="H21" s="119">
        <f>ROUND(E21*G21, 2)</f>
        <v>0</v>
      </c>
      <c r="J21" s="119">
        <f>ROUND(E21*G21, 2)</f>
        <v>0</v>
      </c>
      <c r="O21" s="117">
        <v>20</v>
      </c>
      <c r="P21" s="117" t="s">
        <v>129</v>
      </c>
      <c r="V21" s="121" t="s">
        <v>137</v>
      </c>
      <c r="W21" s="122">
        <v>1.456</v>
      </c>
      <c r="Z21" s="117" t="s">
        <v>138</v>
      </c>
      <c r="AA21" s="117">
        <v>9101030102003</v>
      </c>
      <c r="AB21" s="117">
        <v>7</v>
      </c>
    </row>
    <row r="22" spans="1:28">
      <c r="D22" s="134" t="s">
        <v>139</v>
      </c>
      <c r="E22" s="135">
        <f>J22</f>
        <v>0</v>
      </c>
      <c r="H22" s="135">
        <f>SUM(H19:H21)</f>
        <v>0</v>
      </c>
      <c r="I22" s="135">
        <f>SUM(I19:I21)</f>
        <v>0</v>
      </c>
      <c r="J22" s="135">
        <f>SUM(J19:J21)</f>
        <v>0</v>
      </c>
      <c r="L22" s="136">
        <f>SUM(L19:L21)</f>
        <v>0</v>
      </c>
      <c r="N22" s="137">
        <f>SUM(N19:N21)</f>
        <v>0</v>
      </c>
      <c r="W22" s="122">
        <f>SUM(W19:W21)</f>
        <v>1.456</v>
      </c>
    </row>
    <row r="24" spans="1:28">
      <c r="D24" s="134" t="s">
        <v>88</v>
      </c>
      <c r="E24" s="137">
        <f>J24</f>
        <v>0</v>
      </c>
      <c r="H24" s="135">
        <f>+H22</f>
        <v>0</v>
      </c>
      <c r="I24" s="135">
        <f>+I22</f>
        <v>0</v>
      </c>
      <c r="J24" s="135">
        <f>+J22</f>
        <v>0</v>
      </c>
      <c r="L24" s="136">
        <f>+L22</f>
        <v>0</v>
      </c>
      <c r="N24" s="137">
        <f>+N22</f>
        <v>0</v>
      </c>
      <c r="W24" s="122">
        <f>+W22</f>
        <v>1.456</v>
      </c>
    </row>
    <row r="26" spans="1:28">
      <c r="B26" s="133" t="s">
        <v>89</v>
      </c>
    </row>
    <row r="27" spans="1:28">
      <c r="B27" s="116" t="s">
        <v>89</v>
      </c>
    </row>
    <row r="28" spans="1:28" ht="25.5">
      <c r="A28" s="114">
        <v>3</v>
      </c>
      <c r="B28" s="115" t="s">
        <v>140</v>
      </c>
      <c r="C28" s="116" t="s">
        <v>141</v>
      </c>
      <c r="D28" s="123" t="s">
        <v>142</v>
      </c>
      <c r="E28" s="118">
        <v>80</v>
      </c>
      <c r="F28" s="117" t="s">
        <v>136</v>
      </c>
      <c r="H28" s="119">
        <f>ROUND(E28*G28, 2)</f>
        <v>0</v>
      </c>
      <c r="J28" s="119">
        <f t="shared" ref="J28:J41" si="0">ROUND(E28*G28, 2)</f>
        <v>0</v>
      </c>
      <c r="O28" s="117">
        <v>20</v>
      </c>
      <c r="P28" s="117" t="s">
        <v>129</v>
      </c>
      <c r="V28" s="121" t="s">
        <v>143</v>
      </c>
      <c r="W28" s="122">
        <v>80</v>
      </c>
      <c r="Z28" s="117" t="s">
        <v>144</v>
      </c>
      <c r="AA28" s="117" t="s">
        <v>129</v>
      </c>
      <c r="AB28" s="117">
        <v>1</v>
      </c>
    </row>
    <row r="29" spans="1:28">
      <c r="A29" s="114">
        <v>4</v>
      </c>
      <c r="B29" s="115" t="s">
        <v>145</v>
      </c>
      <c r="C29" s="116" t="s">
        <v>146</v>
      </c>
      <c r="D29" s="123" t="s">
        <v>147</v>
      </c>
      <c r="E29" s="118">
        <v>4</v>
      </c>
      <c r="F29" s="117" t="s">
        <v>148</v>
      </c>
      <c r="I29" s="119">
        <f t="shared" ref="I29:I40" si="1">ROUND(E29*G29, 2)</f>
        <v>0</v>
      </c>
      <c r="J29" s="119">
        <f t="shared" si="0"/>
        <v>0</v>
      </c>
      <c r="O29" s="117">
        <v>20</v>
      </c>
      <c r="P29" s="117" t="s">
        <v>129</v>
      </c>
      <c r="V29" s="121" t="s">
        <v>49</v>
      </c>
      <c r="Z29" s="117" t="s">
        <v>149</v>
      </c>
      <c r="AA29" s="117" t="s">
        <v>150</v>
      </c>
      <c r="AB29" s="117">
        <v>8</v>
      </c>
    </row>
    <row r="30" spans="1:28">
      <c r="A30" s="114">
        <v>5</v>
      </c>
      <c r="B30" s="115" t="s">
        <v>145</v>
      </c>
      <c r="C30" s="116" t="s">
        <v>151</v>
      </c>
      <c r="D30" s="123" t="s">
        <v>152</v>
      </c>
      <c r="E30" s="118">
        <v>1</v>
      </c>
      <c r="F30" s="117" t="s">
        <v>148</v>
      </c>
      <c r="I30" s="119">
        <f t="shared" si="1"/>
        <v>0</v>
      </c>
      <c r="J30" s="119">
        <f t="shared" si="0"/>
        <v>0</v>
      </c>
      <c r="O30" s="117">
        <v>20</v>
      </c>
      <c r="P30" s="117" t="s">
        <v>129</v>
      </c>
      <c r="V30" s="121" t="s">
        <v>49</v>
      </c>
      <c r="Z30" s="117" t="s">
        <v>149</v>
      </c>
      <c r="AA30" s="117" t="s">
        <v>153</v>
      </c>
      <c r="AB30" s="117">
        <v>8</v>
      </c>
    </row>
    <row r="31" spans="1:28">
      <c r="A31" s="114">
        <v>6</v>
      </c>
      <c r="B31" s="115" t="s">
        <v>145</v>
      </c>
      <c r="C31" s="116" t="s">
        <v>154</v>
      </c>
      <c r="D31" s="123" t="s">
        <v>155</v>
      </c>
      <c r="E31" s="118">
        <v>4</v>
      </c>
      <c r="F31" s="117" t="s">
        <v>148</v>
      </c>
      <c r="I31" s="119">
        <f t="shared" si="1"/>
        <v>0</v>
      </c>
      <c r="J31" s="119">
        <f t="shared" si="0"/>
        <v>0</v>
      </c>
      <c r="O31" s="117">
        <v>20</v>
      </c>
      <c r="P31" s="117" t="s">
        <v>129</v>
      </c>
      <c r="V31" s="121" t="s">
        <v>49</v>
      </c>
      <c r="Z31" s="117" t="s">
        <v>149</v>
      </c>
      <c r="AA31" s="117" t="s">
        <v>156</v>
      </c>
      <c r="AB31" s="117">
        <v>8</v>
      </c>
    </row>
    <row r="32" spans="1:28">
      <c r="A32" s="114">
        <v>7</v>
      </c>
      <c r="B32" s="115" t="s">
        <v>145</v>
      </c>
      <c r="C32" s="116" t="s">
        <v>157</v>
      </c>
      <c r="D32" s="123" t="s">
        <v>158</v>
      </c>
      <c r="E32" s="118">
        <v>10</v>
      </c>
      <c r="F32" s="117" t="s">
        <v>159</v>
      </c>
      <c r="I32" s="119">
        <f t="shared" si="1"/>
        <v>0</v>
      </c>
      <c r="J32" s="119">
        <f t="shared" si="0"/>
        <v>0</v>
      </c>
      <c r="O32" s="117">
        <v>20</v>
      </c>
      <c r="P32" s="117" t="s">
        <v>129</v>
      </c>
      <c r="V32" s="121" t="s">
        <v>49</v>
      </c>
      <c r="Z32" s="117" t="s">
        <v>160</v>
      </c>
      <c r="AA32" s="117" t="s">
        <v>161</v>
      </c>
      <c r="AB32" s="117">
        <v>8</v>
      </c>
    </row>
    <row r="33" spans="1:28">
      <c r="A33" s="114">
        <v>8</v>
      </c>
      <c r="B33" s="115" t="s">
        <v>145</v>
      </c>
      <c r="C33" s="116" t="s">
        <v>162</v>
      </c>
      <c r="D33" s="123" t="s">
        <v>163</v>
      </c>
      <c r="E33" s="118">
        <v>4</v>
      </c>
      <c r="F33" s="117" t="s">
        <v>148</v>
      </c>
      <c r="I33" s="119">
        <f t="shared" si="1"/>
        <v>0</v>
      </c>
      <c r="J33" s="119">
        <f t="shared" si="0"/>
        <v>0</v>
      </c>
      <c r="K33" s="120">
        <v>1.1999999999999999E-3</v>
      </c>
      <c r="L33" s="120">
        <f>E33*K33</f>
        <v>4.7999999999999996E-3</v>
      </c>
      <c r="O33" s="117">
        <v>20</v>
      </c>
      <c r="P33" s="117" t="s">
        <v>129</v>
      </c>
      <c r="V33" s="121" t="s">
        <v>49</v>
      </c>
      <c r="Z33" s="117" t="s">
        <v>164</v>
      </c>
      <c r="AA33" s="117" t="s">
        <v>129</v>
      </c>
      <c r="AB33" s="117">
        <v>8</v>
      </c>
    </row>
    <row r="34" spans="1:28" ht="25.5">
      <c r="A34" s="114">
        <v>9</v>
      </c>
      <c r="B34" s="115" t="s">
        <v>145</v>
      </c>
      <c r="C34" s="116" t="s">
        <v>165</v>
      </c>
      <c r="D34" s="123" t="s">
        <v>166</v>
      </c>
      <c r="E34" s="118">
        <v>1</v>
      </c>
      <c r="F34" s="117" t="s">
        <v>148</v>
      </c>
      <c r="I34" s="119">
        <f t="shared" si="1"/>
        <v>0</v>
      </c>
      <c r="J34" s="119">
        <f t="shared" si="0"/>
        <v>0</v>
      </c>
      <c r="O34" s="117">
        <v>20</v>
      </c>
      <c r="P34" s="117" t="s">
        <v>129</v>
      </c>
      <c r="V34" s="121" t="s">
        <v>49</v>
      </c>
      <c r="Z34" s="117" t="s">
        <v>167</v>
      </c>
      <c r="AA34" s="117" t="s">
        <v>168</v>
      </c>
      <c r="AB34" s="117">
        <v>8</v>
      </c>
    </row>
    <row r="35" spans="1:28" ht="25.5">
      <c r="A35" s="114">
        <v>10</v>
      </c>
      <c r="B35" s="115" t="s">
        <v>145</v>
      </c>
      <c r="C35" s="116" t="s">
        <v>169</v>
      </c>
      <c r="D35" s="123" t="s">
        <v>170</v>
      </c>
      <c r="E35" s="118">
        <v>1</v>
      </c>
      <c r="F35" s="117" t="s">
        <v>148</v>
      </c>
      <c r="I35" s="119">
        <f t="shared" si="1"/>
        <v>0</v>
      </c>
      <c r="J35" s="119">
        <f t="shared" si="0"/>
        <v>0</v>
      </c>
      <c r="O35" s="117">
        <v>20</v>
      </c>
      <c r="P35" s="117" t="s">
        <v>129</v>
      </c>
      <c r="V35" s="121" t="s">
        <v>49</v>
      </c>
      <c r="Z35" s="117" t="s">
        <v>167</v>
      </c>
      <c r="AA35" s="117" t="s">
        <v>168</v>
      </c>
      <c r="AB35" s="117">
        <v>8</v>
      </c>
    </row>
    <row r="36" spans="1:28" ht="25.5">
      <c r="A36" s="114">
        <v>11</v>
      </c>
      <c r="B36" s="115" t="s">
        <v>145</v>
      </c>
      <c r="C36" s="116" t="s">
        <v>171</v>
      </c>
      <c r="D36" s="123" t="s">
        <v>172</v>
      </c>
      <c r="E36" s="118">
        <v>1</v>
      </c>
      <c r="F36" s="117" t="s">
        <v>148</v>
      </c>
      <c r="I36" s="119">
        <f t="shared" si="1"/>
        <v>0</v>
      </c>
      <c r="J36" s="119">
        <f t="shared" si="0"/>
        <v>0</v>
      </c>
      <c r="O36" s="117">
        <v>20</v>
      </c>
      <c r="P36" s="117" t="s">
        <v>129</v>
      </c>
      <c r="V36" s="121" t="s">
        <v>49</v>
      </c>
      <c r="Z36" s="117" t="s">
        <v>167</v>
      </c>
      <c r="AA36" s="117" t="s">
        <v>168</v>
      </c>
      <c r="AB36" s="117">
        <v>8</v>
      </c>
    </row>
    <row r="37" spans="1:28" ht="25.5">
      <c r="A37" s="114">
        <v>12</v>
      </c>
      <c r="B37" s="115" t="s">
        <v>145</v>
      </c>
      <c r="C37" s="116" t="s">
        <v>173</v>
      </c>
      <c r="D37" s="123" t="s">
        <v>174</v>
      </c>
      <c r="E37" s="118">
        <v>1</v>
      </c>
      <c r="F37" s="117" t="s">
        <v>148</v>
      </c>
      <c r="I37" s="119">
        <f t="shared" si="1"/>
        <v>0</v>
      </c>
      <c r="J37" s="119">
        <f t="shared" si="0"/>
        <v>0</v>
      </c>
      <c r="K37" s="120">
        <v>8.2000000000000003E-2</v>
      </c>
      <c r="L37" s="120">
        <f>E37*K37</f>
        <v>8.2000000000000003E-2</v>
      </c>
      <c r="O37" s="117">
        <v>20</v>
      </c>
      <c r="P37" s="117" t="s">
        <v>129</v>
      </c>
      <c r="V37" s="121" t="s">
        <v>49</v>
      </c>
      <c r="Z37" s="117" t="s">
        <v>175</v>
      </c>
      <c r="AA37" s="117" t="s">
        <v>129</v>
      </c>
      <c r="AB37" s="117">
        <v>8</v>
      </c>
    </row>
    <row r="38" spans="1:28">
      <c r="A38" s="114">
        <v>13</v>
      </c>
      <c r="B38" s="115" t="s">
        <v>145</v>
      </c>
      <c r="C38" s="116" t="s">
        <v>176</v>
      </c>
      <c r="D38" s="123" t="s">
        <v>177</v>
      </c>
      <c r="E38" s="118">
        <v>8</v>
      </c>
      <c r="F38" s="117" t="s">
        <v>148</v>
      </c>
      <c r="I38" s="119">
        <f t="shared" si="1"/>
        <v>0</v>
      </c>
      <c r="J38" s="119">
        <f t="shared" si="0"/>
        <v>0</v>
      </c>
      <c r="O38" s="117">
        <v>20</v>
      </c>
      <c r="P38" s="117" t="s">
        <v>129</v>
      </c>
      <c r="V38" s="121" t="s">
        <v>49</v>
      </c>
      <c r="Z38" s="117" t="s">
        <v>178</v>
      </c>
      <c r="AA38" s="117">
        <v>5236454</v>
      </c>
      <c r="AB38" s="117">
        <v>8</v>
      </c>
    </row>
    <row r="39" spans="1:28">
      <c r="A39" s="114">
        <v>14</v>
      </c>
      <c r="B39" s="115" t="s">
        <v>145</v>
      </c>
      <c r="C39" s="116" t="s">
        <v>179</v>
      </c>
      <c r="D39" s="123" t="s">
        <v>180</v>
      </c>
      <c r="E39" s="118">
        <v>1</v>
      </c>
      <c r="F39" s="117" t="s">
        <v>181</v>
      </c>
      <c r="I39" s="119">
        <f t="shared" si="1"/>
        <v>0</v>
      </c>
      <c r="J39" s="119">
        <f t="shared" si="0"/>
        <v>0</v>
      </c>
      <c r="O39" s="117">
        <v>20</v>
      </c>
      <c r="P39" s="117" t="s">
        <v>129</v>
      </c>
      <c r="V39" s="121" t="s">
        <v>49</v>
      </c>
      <c r="Z39" s="117" t="s">
        <v>178</v>
      </c>
      <c r="AA39" s="117">
        <v>5236456</v>
      </c>
      <c r="AB39" s="117">
        <v>8</v>
      </c>
    </row>
    <row r="40" spans="1:28">
      <c r="A40" s="114">
        <v>15</v>
      </c>
      <c r="B40" s="115" t="s">
        <v>145</v>
      </c>
      <c r="C40" s="116" t="s">
        <v>182</v>
      </c>
      <c r="D40" s="123" t="s">
        <v>183</v>
      </c>
      <c r="E40" s="118">
        <v>4</v>
      </c>
      <c r="F40" s="117" t="s">
        <v>148</v>
      </c>
      <c r="I40" s="119">
        <f t="shared" si="1"/>
        <v>0</v>
      </c>
      <c r="J40" s="119">
        <f t="shared" si="0"/>
        <v>0</v>
      </c>
      <c r="K40" s="120">
        <v>1</v>
      </c>
      <c r="L40" s="120">
        <f>E40*K40</f>
        <v>4</v>
      </c>
      <c r="O40" s="117">
        <v>20</v>
      </c>
      <c r="P40" s="117" t="s">
        <v>129</v>
      </c>
      <c r="V40" s="121" t="s">
        <v>49</v>
      </c>
      <c r="Z40" s="117" t="s">
        <v>184</v>
      </c>
      <c r="AA40" s="117" t="s">
        <v>129</v>
      </c>
      <c r="AB40" s="117">
        <v>8</v>
      </c>
    </row>
    <row r="41" spans="1:28" ht="38.25">
      <c r="A41" s="114">
        <v>16</v>
      </c>
      <c r="B41" s="115" t="s">
        <v>140</v>
      </c>
      <c r="C41" s="116" t="s">
        <v>185</v>
      </c>
      <c r="D41" s="123" t="s">
        <v>186</v>
      </c>
      <c r="E41" s="118">
        <v>82</v>
      </c>
      <c r="F41" s="117" t="s">
        <v>136</v>
      </c>
      <c r="H41" s="119">
        <f>ROUND(E41*G41, 2)</f>
        <v>0</v>
      </c>
      <c r="J41" s="119">
        <f t="shared" si="0"/>
        <v>0</v>
      </c>
      <c r="O41" s="117">
        <v>20</v>
      </c>
      <c r="P41" s="117" t="s">
        <v>129</v>
      </c>
      <c r="V41" s="121" t="s">
        <v>143</v>
      </c>
      <c r="W41" s="122">
        <v>82</v>
      </c>
      <c r="Z41" s="117" t="s">
        <v>144</v>
      </c>
      <c r="AA41" s="117" t="s">
        <v>129</v>
      </c>
      <c r="AB41" s="117">
        <v>7</v>
      </c>
    </row>
    <row r="42" spans="1:28">
      <c r="D42" s="134" t="s">
        <v>90</v>
      </c>
      <c r="E42" s="135">
        <f>J42</f>
        <v>0</v>
      </c>
      <c r="H42" s="135">
        <f>SUM(H26:H41)</f>
        <v>0</v>
      </c>
      <c r="I42" s="135">
        <f>SUM(I26:I41)</f>
        <v>0</v>
      </c>
      <c r="J42" s="135">
        <f>SUM(J26:J41)</f>
        <v>0</v>
      </c>
      <c r="L42" s="136">
        <f>SUM(L26:L41)</f>
        <v>4.0868000000000002</v>
      </c>
      <c r="N42" s="137">
        <f>SUM(N26:N41)</f>
        <v>0</v>
      </c>
      <c r="W42" s="122">
        <f>SUM(W26:W41)</f>
        <v>162</v>
      </c>
    </row>
    <row r="44" spans="1:28">
      <c r="D44" s="134" t="s">
        <v>90</v>
      </c>
      <c r="E44" s="135">
        <f>J44</f>
        <v>0</v>
      </c>
      <c r="H44" s="135">
        <f>+H42</f>
        <v>0</v>
      </c>
      <c r="I44" s="135">
        <f>+I42</f>
        <v>0</v>
      </c>
      <c r="J44" s="135">
        <f>+J42</f>
        <v>0</v>
      </c>
      <c r="L44" s="136">
        <f>+L42</f>
        <v>4.0868000000000002</v>
      </c>
      <c r="N44" s="137">
        <f>+N42</f>
        <v>0</v>
      </c>
      <c r="W44" s="122">
        <f>+W42</f>
        <v>162</v>
      </c>
    </row>
    <row r="46" spans="1:28">
      <c r="D46" s="138" t="s">
        <v>91</v>
      </c>
      <c r="E46" s="135">
        <f>J46</f>
        <v>0</v>
      </c>
      <c r="H46" s="135">
        <f>+H17+H24+H44</f>
        <v>0</v>
      </c>
      <c r="I46" s="135">
        <f>+I17+I24+I44</f>
        <v>0</v>
      </c>
      <c r="J46" s="135">
        <f>+J17+J24+J44</f>
        <v>0</v>
      </c>
      <c r="L46" s="136">
        <f>+L17+L24+L44</f>
        <v>4.1166800000000006</v>
      </c>
      <c r="N46" s="137">
        <f>+N17+N24+N44</f>
        <v>0</v>
      </c>
      <c r="W46" s="122">
        <f>+W17+W24+W44</f>
        <v>166.786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2015-07-14T13:38:16Z</dcterms:modified>
</cp:coreProperties>
</file>