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I30" i="1" l="1"/>
  <c r="J30" i="1"/>
  <c r="J26" i="1"/>
  <c r="J20" i="1"/>
  <c r="F26" i="1"/>
  <c r="F1" i="1"/>
  <c r="F12" i="1"/>
  <c r="J12" i="1"/>
  <c r="F13" i="1"/>
  <c r="J13" i="1"/>
  <c r="F14" i="1"/>
  <c r="J14" i="1"/>
  <c r="F16" i="1"/>
  <c r="F17" i="1"/>
  <c r="F20" i="1"/>
  <c r="J28" i="1"/>
  <c r="F18" i="1"/>
  <c r="F19" i="1"/>
  <c r="D20" i="1"/>
  <c r="E20" i="1"/>
  <c r="J14" i="3"/>
  <c r="J15" i="3"/>
  <c r="J16" i="3"/>
  <c r="J17" i="3"/>
  <c r="J18" i="3"/>
  <c r="J19" i="3"/>
  <c r="J20" i="3"/>
  <c r="J21" i="3"/>
  <c r="J22" i="3"/>
  <c r="J23" i="3"/>
  <c r="J24" i="3"/>
  <c r="J25" i="3"/>
  <c r="I15" i="3"/>
  <c r="I16" i="3"/>
  <c r="I17" i="3"/>
  <c r="I18" i="3"/>
  <c r="I19" i="3"/>
  <c r="I20" i="3"/>
  <c r="I21" i="3"/>
  <c r="I22" i="3"/>
  <c r="I23" i="3"/>
  <c r="I24" i="3"/>
  <c r="I25" i="3"/>
  <c r="H14" i="3"/>
  <c r="H28" i="3"/>
  <c r="H30" i="3"/>
  <c r="H32" i="3"/>
  <c r="N28" i="3"/>
  <c r="N30" i="3"/>
  <c r="N32" i="3"/>
  <c r="L28" i="3"/>
  <c r="L30" i="3"/>
  <c r="L32" i="3"/>
  <c r="D8" i="3"/>
  <c r="I29" i="1"/>
  <c r="J29" i="1"/>
  <c r="J31" i="1"/>
  <c r="I28" i="3"/>
  <c r="I30" i="3"/>
  <c r="I32" i="3"/>
  <c r="J28" i="3"/>
  <c r="J30" i="3"/>
  <c r="E28" i="3"/>
  <c r="E30" i="3"/>
  <c r="J32" i="3"/>
  <c r="E32" i="3"/>
</calcChain>
</file>

<file path=xl/sharedStrings.xml><?xml version="1.0" encoding="utf-8"?>
<sst xmlns="http://schemas.openxmlformats.org/spreadsheetml/2006/main" count="241" uniqueCount="150">
  <si>
    <t xml:space="preserve"> Mesto Rožňava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</si>
  <si>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</si>
  <si>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</si>
  <si>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</si>
  <si>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</si>
  <si>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</si>
  <si>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</si>
  <si>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</si>
  <si>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</si>
  <si>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</si>
  <si>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</si>
  <si>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</si>
  <si>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</si>
  <si>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</si>
  <si>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</si>
  <si>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</si>
  <si>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</si>
  <si>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</si>
  <si>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</si>
  <si>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</si>
  <si>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</si>
  <si>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</si>
  <si>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</si>
  <si>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Mesto Rožňava</t>
  </si>
  <si>
    <t>IČO:</t>
  </si>
  <si>
    <t>DIČ:</t>
  </si>
  <si>
    <t>Dodávateľ: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</si>
  <si>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</si>
  <si>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</si>
  <si>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</si>
  <si>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</si>
  <si>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</si>
  <si>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</si>
  <si>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</si>
  <si>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</si>
  <si>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</si>
  <si>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</si>
  <si>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</si>
  <si>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</si>
  <si>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</si>
  <si>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</si>
  <si>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</si>
  <si>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</si>
  <si>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</si>
  <si>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</si>
  <si>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</si>
  <si>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</si>
  <si>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</si>
  <si>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</si>
  <si>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</si>
  <si>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</si>
  <si>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</si>
  <si>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</si>
  <si>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</si>
  <si>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</si>
  <si>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</si>
  <si>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</si>
  <si>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</si>
  <si>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</si>
  <si>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</si>
  <si>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</si>
  <si>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</si>
  <si>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</si>
  <si>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</si>
  <si>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</si>
  <si>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</si>
  <si>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</si>
  <si>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</si>
  <si>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</si>
  <si>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</si>
  <si>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</si>
  <si>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</si>
  <si>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</si>
  <si>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</si>
  <si>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</si>
  <si>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</si>
  <si>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</si>
  <si>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</si>
  <si>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</si>
  <si>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</si>
  <si>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</si>
  <si>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Nh</t>
  </si>
  <si>
    <t>OSTATNÉ</t>
  </si>
  <si>
    <t xml:space="preserve">OSTATNÉ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</si>
  <si>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</si>
  <si>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</si>
  <si>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</si>
  <si>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</si>
  <si>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</si>
  <si>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</si>
  <si>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</si>
  <si>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</si>
  <si>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</si>
  <si>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</si>
  <si>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</si>
  <si>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</si>
  <si>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</si>
  <si>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</si>
  <si>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</si>
  <si>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</si>
  <si>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</si>
  <si>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</si>
  <si>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</si>
  <si>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</si>
  <si>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</si>
  <si>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</si>
  <si>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</si>
  <si>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</si>
  <si>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</si>
  <si>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</si>
  <si>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</si>
  <si>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</si>
  <si>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</si>
  <si>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</si>
  <si>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</si>
  <si>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</si>
  <si>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</si>
  <si>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OST</t>
  </si>
  <si>
    <t xml:space="preserve">99999-9905   </t>
  </si>
  <si>
    <t xml:space="preserve">hod     </t>
  </si>
  <si>
    <t xml:space="preserve">                    </t>
  </si>
  <si>
    <t>U</t>
  </si>
  <si>
    <t>MAT</t>
  </si>
  <si>
    <t xml:space="preserve">553 000114   </t>
  </si>
  <si>
    <t xml:space="preserve">Digestory Zn tukové filtre s osvetlením                                                                                 </t>
  </si>
  <si>
    <t xml:space="preserve">kpl     </t>
  </si>
  <si>
    <t xml:space="preserve">553 000115   </t>
  </si>
  <si>
    <t xml:space="preserve">Ventilátor 200/1100m2/ hod                                                                                              </t>
  </si>
  <si>
    <t xml:space="preserve">553 000116   </t>
  </si>
  <si>
    <t xml:space="preserve">Ventilátor 250/1400 m2/hod                                                                                              </t>
  </si>
  <si>
    <t xml:space="preserve">553 000117   </t>
  </si>
  <si>
    <t xml:space="preserve">Klapky do potrubia  / 4 ks/                                                                                             </t>
  </si>
  <si>
    <t xml:space="preserve">553 000118   </t>
  </si>
  <si>
    <t xml:space="preserve">Mriežka prívodu a odvodu                                                                                                </t>
  </si>
  <si>
    <t xml:space="preserve">kus     </t>
  </si>
  <si>
    <t xml:space="preserve">553 000119   </t>
  </si>
  <si>
    <t xml:space="preserve">Ohrev 1,1 kW DN 250 istenie kábel. rozv.                                                                                </t>
  </si>
  <si>
    <t xml:space="preserve">553 000120   </t>
  </si>
  <si>
    <t xml:space="preserve">Potrubie spiro do DN 315                                                                                                </t>
  </si>
  <si>
    <t xml:space="preserve">553 000121   </t>
  </si>
  <si>
    <t xml:space="preserve">Tvarovka do potrubia                                                                                                    </t>
  </si>
  <si>
    <t xml:space="preserve">553 000122   </t>
  </si>
  <si>
    <t xml:space="preserve">553 000125   </t>
  </si>
  <si>
    <t xml:space="preserve">Pomocný spojovací materiál                                                                                              </t>
  </si>
  <si>
    <t xml:space="preserve">553 000126   </t>
  </si>
  <si>
    <t xml:space="preserve">Doprava a preprava                                                                                                      </t>
  </si>
  <si>
    <t xml:space="preserve">Dátum: </t>
  </si>
  <si>
    <t xml:space="preserve">Montáž vzduchotechniky                                                                 </t>
  </si>
  <si>
    <t>Žaluzi a výf..kus</t>
  </si>
  <si>
    <t>Stavba :MŠ Štítnická - vzduchotechnika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</si>
</sst>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e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13" workbookViewId="0">
      <selection activeCell="M7" sqref="M7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149</v>
      </c>
      <c r="D2" s="21"/>
      <c r="E2" s="21"/>
      <c r="F2" s="21"/>
      <c r="G2" s="22" t="s">
        <v>6</v>
      </c>
      <c r="H2" s="21"/>
      <c r="I2" s="21"/>
      <c r="J2" s="23"/>
      <c r="Z2" s="102" t="s">
        <v>7</v>
      </c>
      <c r="AA2" s="103" t="s">
        <v>8</v>
      </c>
      <c r="AB2" s="103" t="s">
        <v>9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10</v>
      </c>
      <c r="H3" s="25"/>
      <c r="I3" s="25"/>
      <c r="J3" s="27"/>
      <c r="Z3" s="102" t="s">
        <v>11</v>
      </c>
      <c r="AA3" s="103" t="s">
        <v>12</v>
      </c>
      <c r="AB3" s="103" t="s">
        <v>9</v>
      </c>
      <c r="AC3" s="103" t="s">
        <v>13</v>
      </c>
      <c r="AD3" s="104" t="s">
        <v>14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15</v>
      </c>
      <c r="AA4" s="103" t="s">
        <v>16</v>
      </c>
      <c r="AB4" s="103" t="s">
        <v>9</v>
      </c>
      <c r="AC4" s="103"/>
      <c r="AD4" s="104"/>
    </row>
    <row r="5" spans="2:30" ht="18" customHeight="1" thickBot="1">
      <c r="B5" s="32"/>
      <c r="C5" s="34" t="s">
        <v>17</v>
      </c>
      <c r="D5" s="34"/>
      <c r="E5" s="34" t="s">
        <v>18</v>
      </c>
      <c r="F5" s="33"/>
      <c r="G5" s="33" t="s">
        <v>19</v>
      </c>
      <c r="H5" s="34"/>
      <c r="I5" s="33" t="s">
        <v>20</v>
      </c>
      <c r="J5" s="35"/>
      <c r="Z5" s="102" t="s">
        <v>21</v>
      </c>
      <c r="AA5" s="103" t="s">
        <v>12</v>
      </c>
      <c r="AB5" s="103" t="s">
        <v>9</v>
      </c>
      <c r="AC5" s="103" t="s">
        <v>13</v>
      </c>
      <c r="AD5" s="104" t="s">
        <v>14</v>
      </c>
    </row>
    <row r="6" spans="2:30" ht="18" customHeight="1" thickTop="1">
      <c r="B6" s="20"/>
      <c r="C6" s="21" t="s">
        <v>22</v>
      </c>
      <c r="D6" s="21" t="s">
        <v>23</v>
      </c>
      <c r="E6" s="21"/>
      <c r="F6" s="21"/>
      <c r="G6" s="21" t="s">
        <v>24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25</v>
      </c>
      <c r="H7" s="38"/>
      <c r="I7" s="38"/>
      <c r="J7" s="39"/>
    </row>
    <row r="8" spans="2:30" ht="18" customHeight="1">
      <c r="B8" s="24"/>
      <c r="C8" s="25" t="s">
        <v>26</v>
      </c>
      <c r="D8" s="25"/>
      <c r="E8" s="25"/>
      <c r="F8" s="25"/>
      <c r="G8" s="25" t="s">
        <v>24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25</v>
      </c>
      <c r="H9" s="29"/>
      <c r="I9" s="29"/>
      <c r="J9" s="31"/>
    </row>
    <row r="10" spans="2:30" ht="18" customHeight="1">
      <c r="B10" s="24"/>
      <c r="C10" s="25" t="s">
        <v>27</v>
      </c>
      <c r="D10" s="25"/>
      <c r="E10" s="25"/>
      <c r="F10" s="25"/>
      <c r="G10" s="25" t="s">
        <v>24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25</v>
      </c>
      <c r="H11" s="41"/>
      <c r="I11" s="41"/>
      <c r="J11" s="42"/>
    </row>
    <row r="12" spans="2:30" ht="18" customHeight="1" thickTop="1">
      <c r="B12" s="91"/>
      <c r="C12" s="21"/>
      <c r="D12" s="21"/>
      <c r="E12" s="21"/>
      <c r="F12" s="108">
        <f>IF(B12&lt;&gt;0,ROUND($J$31/B12,0),0)</f>
        <v>0</v>
      </c>
      <c r="G12" s="22"/>
      <c r="H12" s="21"/>
      <c r="I12" s="21"/>
      <c r="J12" s="111">
        <f>IF(G12&lt;&gt;0,ROUND($J$31/G12,0),0)</f>
        <v>0</v>
      </c>
    </row>
    <row r="13" spans="2:30" ht="18" customHeight="1">
      <c r="B13" s="92"/>
      <c r="C13" s="38"/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/>
      <c r="C14" s="41"/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28</v>
      </c>
      <c r="C15" s="44" t="s">
        <v>29</v>
      </c>
      <c r="D15" s="45" t="s">
        <v>30</v>
      </c>
      <c r="E15" s="45" t="s">
        <v>31</v>
      </c>
      <c r="F15" s="46" t="s">
        <v>32</v>
      </c>
      <c r="G15" s="82" t="s">
        <v>33</v>
      </c>
      <c r="H15" s="47" t="s">
        <v>34</v>
      </c>
      <c r="I15" s="48"/>
      <c r="J15" s="49"/>
    </row>
    <row r="16" spans="2:30" ht="18" customHeight="1">
      <c r="B16" s="50">
        <v>1</v>
      </c>
      <c r="C16" s="51" t="s">
        <v>35</v>
      </c>
      <c r="D16" s="124"/>
      <c r="E16" s="124"/>
      <c r="F16" s="125">
        <f>D16+E16</f>
        <v>0</v>
      </c>
      <c r="G16" s="50">
        <v>6</v>
      </c>
      <c r="H16" s="52" t="s">
        <v>36</v>
      </c>
      <c r="I16" s="87"/>
      <c r="J16" s="125">
        <v>0</v>
      </c>
    </row>
    <row r="17" spans="2:10" ht="18" customHeight="1">
      <c r="B17" s="53">
        <v>2</v>
      </c>
      <c r="C17" s="54" t="s">
        <v>37</v>
      </c>
      <c r="D17" s="126"/>
      <c r="E17" s="126"/>
      <c r="F17" s="125">
        <f>D17+E17</f>
        <v>0</v>
      </c>
      <c r="G17" s="53">
        <v>7</v>
      </c>
      <c r="H17" s="55" t="s">
        <v>38</v>
      </c>
      <c r="I17" s="25"/>
      <c r="J17" s="127">
        <v>0</v>
      </c>
    </row>
    <row r="18" spans="2:10" ht="18" customHeight="1">
      <c r="B18" s="53">
        <v>3</v>
      </c>
      <c r="C18" s="54" t="s">
        <v>39</v>
      </c>
      <c r="D18" s="126"/>
      <c r="E18" s="126"/>
      <c r="F18" s="125">
        <f>D18+E18</f>
        <v>0</v>
      </c>
      <c r="G18" s="53">
        <v>8</v>
      </c>
      <c r="H18" s="55" t="s">
        <v>40</v>
      </c>
      <c r="I18" s="25"/>
      <c r="J18" s="127">
        <v>0</v>
      </c>
    </row>
    <row r="19" spans="2:10" ht="18" customHeight="1" thickBot="1">
      <c r="B19" s="53">
        <v>4</v>
      </c>
      <c r="C19" s="54" t="s">
        <v>41</v>
      </c>
      <c r="D19" s="126"/>
      <c r="E19" s="126"/>
      <c r="F19" s="128">
        <f>D19+E19</f>
        <v>0</v>
      </c>
      <c r="G19" s="53">
        <v>9</v>
      </c>
      <c r="H19" s="55" t="s">
        <v>42</v>
      </c>
      <c r="I19" s="25"/>
      <c r="J19" s="127">
        <v>0</v>
      </c>
    </row>
    <row r="20" spans="2:10" ht="18" customHeight="1" thickBot="1">
      <c r="B20" s="56">
        <v>5</v>
      </c>
      <c r="C20" s="57" t="s">
        <v>43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44</v>
      </c>
      <c r="J20" s="131">
        <f>SUM(J16:J19)</f>
        <v>0</v>
      </c>
    </row>
    <row r="21" spans="2:10" ht="18" customHeight="1" thickTop="1">
      <c r="B21" s="82" t="s">
        <v>45</v>
      </c>
      <c r="C21" s="81"/>
      <c r="D21" s="48" t="s">
        <v>46</v>
      </c>
      <c r="E21" s="48"/>
      <c r="F21" s="49"/>
      <c r="G21" s="82" t="s">
        <v>47</v>
      </c>
      <c r="H21" s="47" t="s">
        <v>48</v>
      </c>
      <c r="I21" s="48"/>
      <c r="J21" s="49"/>
    </row>
    <row r="22" spans="2:10" ht="18" customHeight="1">
      <c r="B22" s="50">
        <v>11</v>
      </c>
      <c r="C22" s="52" t="s">
        <v>49</v>
      </c>
      <c r="D22" s="88" t="s">
        <v>42</v>
      </c>
      <c r="E22" s="90">
        <v>0</v>
      </c>
      <c r="F22" s="125">
        <v>0</v>
      </c>
      <c r="G22" s="53">
        <v>16</v>
      </c>
      <c r="H22" s="55" t="s">
        <v>50</v>
      </c>
      <c r="I22" s="59"/>
      <c r="J22" s="127"/>
    </row>
    <row r="23" spans="2:10" ht="18" customHeight="1">
      <c r="B23" s="53">
        <v>12</v>
      </c>
      <c r="C23" s="55" t="s">
        <v>51</v>
      </c>
      <c r="D23" s="89"/>
      <c r="E23" s="60">
        <v>0</v>
      </c>
      <c r="F23" s="127">
        <v>0</v>
      </c>
      <c r="G23" s="53">
        <v>17</v>
      </c>
      <c r="H23" s="55" t="s">
        <v>52</v>
      </c>
      <c r="I23" s="59"/>
      <c r="J23" s="127">
        <v>0</v>
      </c>
    </row>
    <row r="24" spans="2:10" ht="18" customHeight="1">
      <c r="B24" s="53">
        <v>13</v>
      </c>
      <c r="C24" s="55" t="s">
        <v>53</v>
      </c>
      <c r="D24" s="89"/>
      <c r="E24" s="60">
        <v>0</v>
      </c>
      <c r="F24" s="127">
        <v>0</v>
      </c>
      <c r="G24" s="53">
        <v>18</v>
      </c>
      <c r="H24" s="55" t="s">
        <v>54</v>
      </c>
      <c r="I24" s="59"/>
      <c r="J24" s="127">
        <v>0</v>
      </c>
    </row>
    <row r="25" spans="2:10" ht="18" customHeight="1" thickBot="1">
      <c r="B25" s="53">
        <v>14</v>
      </c>
      <c r="C25" s="55" t="s">
        <v>42</v>
      </c>
      <c r="D25" s="89"/>
      <c r="E25" s="60">
        <v>0</v>
      </c>
      <c r="F25" s="127">
        <v>0</v>
      </c>
      <c r="G25" s="53">
        <v>19</v>
      </c>
      <c r="H25" s="55" t="s">
        <v>42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55</v>
      </c>
      <c r="F26" s="131">
        <f>SUM(F22:F25)</f>
        <v>0</v>
      </c>
      <c r="G26" s="56">
        <v>20</v>
      </c>
      <c r="H26" s="61"/>
      <c r="I26" s="62" t="s">
        <v>56</v>
      </c>
      <c r="J26" s="131">
        <f>SUM(J22:J25)</f>
        <v>0</v>
      </c>
    </row>
    <row r="27" spans="2:10" ht="18" customHeight="1" thickTop="1">
      <c r="B27" s="63"/>
      <c r="C27" s="64" t="s">
        <v>57</v>
      </c>
      <c r="D27" s="65"/>
      <c r="E27" s="66" t="s">
        <v>58</v>
      </c>
      <c r="F27" s="67"/>
      <c r="G27" s="82" t="s">
        <v>59</v>
      </c>
      <c r="H27" s="47" t="s">
        <v>60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61</v>
      </c>
      <c r="J28" s="125">
        <f>ROUND(F20,2)+J20+F26+J26</f>
        <v>0</v>
      </c>
    </row>
    <row r="29" spans="2:10" ht="18" customHeight="1">
      <c r="B29" s="68"/>
      <c r="C29" s="70" t="s">
        <v>62</v>
      </c>
      <c r="D29" s="70"/>
      <c r="E29" s="73"/>
      <c r="F29" s="67"/>
      <c r="G29" s="53">
        <v>22</v>
      </c>
      <c r="H29" s="55" t="s">
        <v>63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64</v>
      </c>
      <c r="D30" s="25"/>
      <c r="E30" s="73"/>
      <c r="F30" s="67"/>
      <c r="G30" s="53">
        <v>23</v>
      </c>
      <c r="H30" s="55" t="s">
        <v>65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66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67</v>
      </c>
      <c r="H32" s="84" t="s">
        <v>68</v>
      </c>
      <c r="I32" s="43"/>
      <c r="J32" s="85">
        <v>0</v>
      </c>
    </row>
    <row r="33" spans="2:10" ht="18" customHeight="1" thickTop="1">
      <c r="B33" s="75"/>
      <c r="C33" s="76"/>
      <c r="D33" s="64" t="s">
        <v>69</v>
      </c>
      <c r="E33" s="76"/>
      <c r="F33" s="76"/>
      <c r="G33" s="76"/>
      <c r="H33" s="76" t="s">
        <v>70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62</v>
      </c>
      <c r="D35" s="70"/>
      <c r="E35" s="70"/>
      <c r="F35" s="69"/>
      <c r="G35" s="70" t="s">
        <v>62</v>
      </c>
      <c r="H35" s="70"/>
      <c r="I35" s="70"/>
      <c r="J35" s="78"/>
    </row>
    <row r="36" spans="2:10" ht="18" customHeight="1">
      <c r="B36" s="24"/>
      <c r="C36" s="25" t="s">
        <v>64</v>
      </c>
      <c r="D36" s="25"/>
      <c r="E36" s="25"/>
      <c r="F36" s="26"/>
      <c r="G36" s="25" t="s">
        <v>64</v>
      </c>
      <c r="H36" s="25"/>
      <c r="I36" s="25"/>
      <c r="J36" s="27"/>
    </row>
    <row r="37" spans="2:10" ht="18" customHeight="1">
      <c r="B37" s="68"/>
      <c r="C37" s="70" t="s">
        <v>58</v>
      </c>
      <c r="D37" s="70"/>
      <c r="E37" s="70"/>
      <c r="F37" s="69"/>
      <c r="G37" s="70" t="s">
        <v>58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showGridLines="0" tabSelected="1" workbookViewId="0">
      <pane ySplit="10" topLeftCell="A11" activePane="bottomLeft" state="frozen"/>
      <selection pane="bottomLeft" activeCell="D37" sqref="D37"/>
    </sheetView>
  </sheetViews>
  <sheetFormatPr defaultRowHeight="12.75"/>
  <cols>
    <col min="1" max="1" width="4.140625" style="114" customWidth="1"/>
    <col min="2" max="2" width="5" style="115" customWidth="1"/>
    <col min="3" max="3" width="13.5703125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71</v>
      </c>
      <c r="B1" s="1"/>
      <c r="C1" s="1"/>
      <c r="D1" s="1"/>
      <c r="E1" s="19" t="s">
        <v>72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73</v>
      </c>
      <c r="B2" s="1"/>
      <c r="C2" s="1"/>
      <c r="D2" s="1"/>
      <c r="E2" s="19" t="s">
        <v>74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7</v>
      </c>
      <c r="AA2" s="103" t="s">
        <v>85</v>
      </c>
      <c r="AB2" s="103" t="s">
        <v>9</v>
      </c>
      <c r="AC2" s="103"/>
      <c r="AD2" s="104"/>
      <c r="AE2" s="1"/>
      <c r="AF2" s="1"/>
      <c r="AG2" s="1"/>
      <c r="AH2" s="1"/>
    </row>
    <row r="3" spans="1:34">
      <c r="A3" s="19" t="s">
        <v>75</v>
      </c>
      <c r="B3" s="1"/>
      <c r="C3" s="1"/>
      <c r="D3" s="1"/>
      <c r="E3" s="19" t="s">
        <v>146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11</v>
      </c>
      <c r="AA3" s="103" t="s">
        <v>86</v>
      </c>
      <c r="AB3" s="103" t="s">
        <v>9</v>
      </c>
      <c r="AC3" s="103" t="s">
        <v>13</v>
      </c>
      <c r="AD3" s="104" t="s">
        <v>14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15</v>
      </c>
      <c r="AA4" s="103" t="s">
        <v>87</v>
      </c>
      <c r="AB4" s="103" t="s">
        <v>9</v>
      </c>
      <c r="AC4" s="103"/>
      <c r="AD4" s="104"/>
      <c r="AE4" s="1"/>
      <c r="AF4" s="1"/>
      <c r="AG4" s="1"/>
      <c r="AH4" s="1"/>
    </row>
    <row r="5" spans="1:34">
      <c r="A5" s="19" t="s">
        <v>149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21</v>
      </c>
      <c r="AA5" s="103" t="s">
        <v>86</v>
      </c>
      <c r="AB5" s="103" t="s">
        <v>9</v>
      </c>
      <c r="AC5" s="103" t="s">
        <v>13</v>
      </c>
      <c r="AD5" s="104" t="s">
        <v>14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23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10" t="s">
        <v>93</v>
      </c>
      <c r="G9" s="10" t="s">
        <v>94</v>
      </c>
      <c r="H9" s="10" t="s">
        <v>30</v>
      </c>
      <c r="I9" s="10" t="s">
        <v>76</v>
      </c>
      <c r="J9" s="10" t="s">
        <v>77</v>
      </c>
      <c r="K9" s="11" t="s">
        <v>78</v>
      </c>
      <c r="L9" s="12"/>
      <c r="M9" s="13" t="s">
        <v>79</v>
      </c>
      <c r="N9" s="12"/>
      <c r="O9" s="95" t="s">
        <v>95</v>
      </c>
      <c r="P9" s="96" t="s">
        <v>96</v>
      </c>
      <c r="Q9" s="97" t="s">
        <v>92</v>
      </c>
      <c r="R9" s="97" t="s">
        <v>92</v>
      </c>
      <c r="S9" s="98" t="s">
        <v>92</v>
      </c>
      <c r="T9" s="106" t="s">
        <v>97</v>
      </c>
      <c r="U9" s="106" t="s">
        <v>98</v>
      </c>
      <c r="V9" s="106" t="s">
        <v>99</v>
      </c>
      <c r="W9" s="107" t="s">
        <v>81</v>
      </c>
      <c r="X9" s="107" t="s">
        <v>100</v>
      </c>
      <c r="Y9" s="107" t="s">
        <v>101</v>
      </c>
      <c r="Z9" s="1"/>
      <c r="AA9" s="1"/>
      <c r="AB9" s="1" t="s">
        <v>99</v>
      </c>
      <c r="AC9" s="1"/>
      <c r="AD9" s="1"/>
      <c r="AE9" s="1"/>
      <c r="AF9" s="1"/>
      <c r="AG9" s="1"/>
      <c r="AH9" s="1"/>
    </row>
    <row r="10" spans="1:34" ht="13.5" thickBot="1">
      <c r="A10" s="14" t="s">
        <v>102</v>
      </c>
      <c r="B10" s="15" t="s">
        <v>103</v>
      </c>
      <c r="C10" s="16"/>
      <c r="D10" s="15" t="s">
        <v>104</v>
      </c>
      <c r="E10" s="15" t="s">
        <v>105</v>
      </c>
      <c r="F10" s="15" t="s">
        <v>106</v>
      </c>
      <c r="G10" s="15" t="s">
        <v>107</v>
      </c>
      <c r="H10" s="15" t="s">
        <v>108</v>
      </c>
      <c r="I10" s="15" t="s">
        <v>80</v>
      </c>
      <c r="J10" s="15"/>
      <c r="K10" s="15" t="s">
        <v>94</v>
      </c>
      <c r="L10" s="15" t="s">
        <v>77</v>
      </c>
      <c r="M10" s="17" t="s">
        <v>94</v>
      </c>
      <c r="N10" s="15" t="s">
        <v>77</v>
      </c>
      <c r="O10" s="18" t="s">
        <v>109</v>
      </c>
      <c r="P10" s="99"/>
      <c r="Q10" s="100" t="s">
        <v>110</v>
      </c>
      <c r="R10" s="100" t="s">
        <v>111</v>
      </c>
      <c r="S10" s="101" t="s">
        <v>112</v>
      </c>
      <c r="T10" s="106" t="s">
        <v>113</v>
      </c>
      <c r="U10" s="106" t="s">
        <v>114</v>
      </c>
      <c r="V10" s="106" t="s">
        <v>115</v>
      </c>
      <c r="W10" s="107"/>
      <c r="X10" s="1"/>
      <c r="Y10" s="1"/>
      <c r="Z10" s="1"/>
      <c r="AA10" s="1"/>
      <c r="AB10" s="1" t="s">
        <v>116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82</v>
      </c>
    </row>
    <row r="13" spans="1:34">
      <c r="B13" s="116" t="s">
        <v>82</v>
      </c>
    </row>
    <row r="14" spans="1:34">
      <c r="A14" s="114">
        <v>1</v>
      </c>
      <c r="B14" s="115" t="s">
        <v>117</v>
      </c>
      <c r="C14" s="116" t="s">
        <v>118</v>
      </c>
      <c r="D14" s="123" t="s">
        <v>147</v>
      </c>
      <c r="E14" s="118">
        <v>122</v>
      </c>
      <c r="F14" s="117" t="s">
        <v>119</v>
      </c>
      <c r="H14" s="119">
        <f>ROUND(E14*G14, 2)</f>
        <v>0</v>
      </c>
      <c r="J14" s="119">
        <f t="shared" ref="J14:J23" si="0">ROUND(E14*G14, 2)</f>
        <v>0</v>
      </c>
      <c r="O14" s="117">
        <v>20</v>
      </c>
      <c r="P14" s="117" t="s">
        <v>120</v>
      </c>
      <c r="V14" s="121" t="s">
        <v>121</v>
      </c>
    </row>
    <row r="15" spans="1:34">
      <c r="A15" s="114">
        <v>2</v>
      </c>
      <c r="B15" s="115" t="s">
        <v>122</v>
      </c>
      <c r="C15" s="116" t="s">
        <v>123</v>
      </c>
      <c r="D15" s="123" t="s">
        <v>124</v>
      </c>
      <c r="E15" s="118">
        <v>1</v>
      </c>
      <c r="F15" s="117" t="s">
        <v>125</v>
      </c>
      <c r="I15" s="119">
        <f t="shared" ref="I15:I23" si="1">ROUND(E15*G15, 2)</f>
        <v>0</v>
      </c>
      <c r="J15" s="119">
        <f t="shared" si="0"/>
        <v>0</v>
      </c>
      <c r="O15" s="117">
        <v>20</v>
      </c>
      <c r="P15" s="117" t="s">
        <v>120</v>
      </c>
      <c r="V15" s="121" t="s">
        <v>47</v>
      </c>
    </row>
    <row r="16" spans="1:34">
      <c r="A16" s="114">
        <v>3</v>
      </c>
      <c r="B16" s="115" t="s">
        <v>122</v>
      </c>
      <c r="C16" s="116" t="s">
        <v>126</v>
      </c>
      <c r="D16" s="123" t="s">
        <v>127</v>
      </c>
      <c r="E16" s="118">
        <v>2</v>
      </c>
      <c r="F16" s="117" t="s">
        <v>125</v>
      </c>
      <c r="I16" s="119">
        <f t="shared" si="1"/>
        <v>0</v>
      </c>
      <c r="J16" s="119">
        <f t="shared" si="0"/>
        <v>0</v>
      </c>
      <c r="O16" s="117">
        <v>20</v>
      </c>
      <c r="P16" s="117" t="s">
        <v>120</v>
      </c>
      <c r="V16" s="121" t="s">
        <v>47</v>
      </c>
    </row>
    <row r="17" spans="1:22">
      <c r="A17" s="114">
        <v>4</v>
      </c>
      <c r="B17" s="115" t="s">
        <v>122</v>
      </c>
      <c r="C17" s="116" t="s">
        <v>128</v>
      </c>
      <c r="D17" s="123" t="s">
        <v>129</v>
      </c>
      <c r="E17" s="118">
        <v>1</v>
      </c>
      <c r="F17" s="117" t="s">
        <v>125</v>
      </c>
      <c r="I17" s="119">
        <f t="shared" si="1"/>
        <v>0</v>
      </c>
      <c r="J17" s="119">
        <f t="shared" si="0"/>
        <v>0</v>
      </c>
      <c r="O17" s="117">
        <v>20</v>
      </c>
      <c r="P17" s="117" t="s">
        <v>120</v>
      </c>
      <c r="V17" s="121" t="s">
        <v>47</v>
      </c>
    </row>
    <row r="18" spans="1:22">
      <c r="A18" s="114">
        <v>5</v>
      </c>
      <c r="B18" s="115" t="s">
        <v>122</v>
      </c>
      <c r="C18" s="116" t="s">
        <v>130</v>
      </c>
      <c r="D18" s="123" t="s">
        <v>131</v>
      </c>
      <c r="E18" s="118">
        <v>1</v>
      </c>
      <c r="F18" s="117" t="s">
        <v>125</v>
      </c>
      <c r="I18" s="119">
        <f t="shared" si="1"/>
        <v>0</v>
      </c>
      <c r="J18" s="119">
        <f t="shared" si="0"/>
        <v>0</v>
      </c>
      <c r="O18" s="117">
        <v>20</v>
      </c>
      <c r="P18" s="117" t="s">
        <v>120</v>
      </c>
      <c r="V18" s="121" t="s">
        <v>47</v>
      </c>
    </row>
    <row r="19" spans="1:22">
      <c r="A19" s="114">
        <v>6</v>
      </c>
      <c r="B19" s="115" t="s">
        <v>122</v>
      </c>
      <c r="C19" s="116" t="s">
        <v>132</v>
      </c>
      <c r="D19" s="123" t="s">
        <v>133</v>
      </c>
      <c r="E19" s="118">
        <v>9</v>
      </c>
      <c r="F19" s="117" t="s">
        <v>134</v>
      </c>
      <c r="I19" s="119">
        <f t="shared" si="1"/>
        <v>0</v>
      </c>
      <c r="J19" s="119">
        <f t="shared" si="0"/>
        <v>0</v>
      </c>
      <c r="O19" s="117">
        <v>20</v>
      </c>
      <c r="P19" s="117" t="s">
        <v>120</v>
      </c>
      <c r="V19" s="121" t="s">
        <v>47</v>
      </c>
    </row>
    <row r="20" spans="1:22">
      <c r="A20" s="114">
        <v>7</v>
      </c>
      <c r="B20" s="115" t="s">
        <v>122</v>
      </c>
      <c r="C20" s="116" t="s">
        <v>135</v>
      </c>
      <c r="D20" s="123" t="s">
        <v>136</v>
      </c>
      <c r="E20" s="118">
        <v>1</v>
      </c>
      <c r="F20" s="117" t="s">
        <v>125</v>
      </c>
      <c r="I20" s="119">
        <f t="shared" si="1"/>
        <v>0</v>
      </c>
      <c r="J20" s="119">
        <f t="shared" si="0"/>
        <v>0</v>
      </c>
      <c r="O20" s="117">
        <v>20</v>
      </c>
      <c r="P20" s="117" t="s">
        <v>120</v>
      </c>
      <c r="V20" s="121" t="s">
        <v>47</v>
      </c>
    </row>
    <row r="21" spans="1:22">
      <c r="A21" s="114">
        <v>8</v>
      </c>
      <c r="B21" s="115" t="s">
        <v>122</v>
      </c>
      <c r="C21" s="116" t="s">
        <v>137</v>
      </c>
      <c r="D21" s="123" t="s">
        <v>138</v>
      </c>
      <c r="E21" s="118">
        <v>1</v>
      </c>
      <c r="F21" s="117" t="s">
        <v>125</v>
      </c>
      <c r="I21" s="119">
        <f t="shared" si="1"/>
        <v>0</v>
      </c>
      <c r="J21" s="119">
        <f t="shared" si="0"/>
        <v>0</v>
      </c>
      <c r="O21" s="117">
        <v>20</v>
      </c>
      <c r="P21" s="117" t="s">
        <v>120</v>
      </c>
      <c r="V21" s="121" t="s">
        <v>47</v>
      </c>
    </row>
    <row r="22" spans="1:22">
      <c r="A22" s="114">
        <v>9</v>
      </c>
      <c r="B22" s="115" t="s">
        <v>122</v>
      </c>
      <c r="C22" s="116" t="s">
        <v>139</v>
      </c>
      <c r="D22" s="123" t="s">
        <v>140</v>
      </c>
      <c r="E22" s="118">
        <v>1</v>
      </c>
      <c r="F22" s="117" t="s">
        <v>125</v>
      </c>
      <c r="I22" s="119">
        <f t="shared" si="1"/>
        <v>0</v>
      </c>
      <c r="J22" s="119">
        <f t="shared" si="0"/>
        <v>0</v>
      </c>
      <c r="O22" s="117">
        <v>20</v>
      </c>
      <c r="P22" s="117" t="s">
        <v>120</v>
      </c>
      <c r="V22" s="121" t="s">
        <v>47</v>
      </c>
    </row>
    <row r="23" spans="1:22">
      <c r="A23" s="114">
        <v>10</v>
      </c>
      <c r="B23" s="115" t="s">
        <v>122</v>
      </c>
      <c r="C23" s="116" t="s">
        <v>141</v>
      </c>
      <c r="D23" s="123" t="s">
        <v>148</v>
      </c>
      <c r="E23" s="118">
        <v>1</v>
      </c>
      <c r="F23" s="117" t="s">
        <v>125</v>
      </c>
      <c r="I23" s="119">
        <f t="shared" si="1"/>
        <v>0</v>
      </c>
      <c r="J23" s="119">
        <f t="shared" si="0"/>
        <v>0</v>
      </c>
      <c r="O23" s="117">
        <v>20</v>
      </c>
      <c r="P23" s="117" t="s">
        <v>120</v>
      </c>
      <c r="V23" s="121" t="s">
        <v>47</v>
      </c>
    </row>
    <row r="24" spans="1:22">
      <c r="A24" s="114">
        <v>13</v>
      </c>
      <c r="B24" s="115" t="s">
        <v>122</v>
      </c>
      <c r="C24" s="116" t="s">
        <v>142</v>
      </c>
      <c r="D24" s="123" t="s">
        <v>143</v>
      </c>
      <c r="E24" s="118">
        <v>1</v>
      </c>
      <c r="F24" s="117" t="s">
        <v>125</v>
      </c>
      <c r="I24" s="119">
        <f>ROUND(E24*G24, 2)</f>
        <v>0</v>
      </c>
      <c r="J24" s="119">
        <f>ROUND(E24*G24, 2)</f>
        <v>0</v>
      </c>
      <c r="O24" s="117">
        <v>20</v>
      </c>
      <c r="P24" s="117" t="s">
        <v>120</v>
      </c>
      <c r="V24" s="121" t="s">
        <v>47</v>
      </c>
    </row>
    <row r="25" spans="1:22">
      <c r="A25" s="114">
        <v>14</v>
      </c>
      <c r="B25" s="115" t="s">
        <v>122</v>
      </c>
      <c r="C25" s="116" t="s">
        <v>144</v>
      </c>
      <c r="D25" s="123" t="s">
        <v>145</v>
      </c>
      <c r="E25" s="118">
        <v>1</v>
      </c>
      <c r="F25" s="117" t="s">
        <v>125</v>
      </c>
      <c r="I25" s="119">
        <f>ROUND(E25*G25, 2)</f>
        <v>0</v>
      </c>
      <c r="J25" s="119">
        <f>ROUND(E25*G25, 2)</f>
        <v>0</v>
      </c>
      <c r="O25" s="117">
        <v>20</v>
      </c>
      <c r="P25" s="117" t="s">
        <v>120</v>
      </c>
      <c r="V25" s="121" t="s">
        <v>47</v>
      </c>
    </row>
    <row r="28" spans="1:22">
      <c r="D28" s="134" t="s">
        <v>83</v>
      </c>
      <c r="E28" s="135">
        <f>J28</f>
        <v>0</v>
      </c>
      <c r="H28" s="135">
        <f>SUM(H12:H25)</f>
        <v>0</v>
      </c>
      <c r="I28" s="135">
        <f>SUM(I12:I25)</f>
        <v>0</v>
      </c>
      <c r="J28" s="135">
        <f>SUM(J12:J25)</f>
        <v>0</v>
      </c>
      <c r="L28" s="136">
        <f>SUM(L12:L25)</f>
        <v>0</v>
      </c>
      <c r="N28" s="137">
        <f>SUM(N12:N25)</f>
        <v>0</v>
      </c>
    </row>
    <row r="30" spans="1:22">
      <c r="D30" s="134" t="s">
        <v>83</v>
      </c>
      <c r="E30" s="135">
        <f>J30</f>
        <v>0</v>
      </c>
      <c r="H30" s="135">
        <f>+H28</f>
        <v>0</v>
      </c>
      <c r="I30" s="135">
        <f>+I28</f>
        <v>0</v>
      </c>
      <c r="J30" s="135">
        <f>+J28</f>
        <v>0</v>
      </c>
      <c r="L30" s="136">
        <f>+L28</f>
        <v>0</v>
      </c>
      <c r="N30" s="137">
        <f>+N28</f>
        <v>0</v>
      </c>
    </row>
    <row r="32" spans="1:22">
      <c r="D32" s="138" t="s">
        <v>84</v>
      </c>
      <c r="E32" s="135">
        <f>J32</f>
        <v>0</v>
      </c>
      <c r="H32" s="135">
        <f>+H30</f>
        <v>0</v>
      </c>
      <c r="I32" s="135">
        <f>+I30</f>
        <v>0</v>
      </c>
      <c r="J32" s="135">
        <f>+J30</f>
        <v>0</v>
      </c>
      <c r="L32" s="136">
        <f>+L30</f>
        <v>0</v>
      </c>
      <c r="N32" s="137">
        <f>+N30</f>
        <v>0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Kardosova</dc:creator>
  <cp:lastModifiedBy>Kristak</cp:lastModifiedBy>
  <cp:lastPrinted>2009-04-24T07:21:38Z</cp:lastPrinted>
  <dcterms:created xsi:type="dcterms:W3CDTF">1999-04-06T07:39:42Z</dcterms:created>
  <dcterms:modified xsi:type="dcterms:W3CDTF">2016-07-06T11:19:59Z</dcterms:modified>
</cp:coreProperties>
</file>